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620" windowHeight="6660" activeTab="0"/>
  </bookViews>
  <sheets>
    <sheet name="PS SN" sheetId="1" r:id="rId1"/>
  </sheets>
  <definedNames>
    <definedName name="_xlnm.Print_Area" localSheetId="0">'PS SN'!$A$1:$T$305</definedName>
  </definedNames>
  <calcPr fullCalcOnLoad="1"/>
</workbook>
</file>

<file path=xl/sharedStrings.xml><?xml version="1.0" encoding="utf-8"?>
<sst xmlns="http://schemas.openxmlformats.org/spreadsheetml/2006/main" count="935" uniqueCount="251">
  <si>
    <t>zmiany: Uchwała Senatu 25/IV/13</t>
  </si>
  <si>
    <t>PLAN STUDIÓW</t>
  </si>
  <si>
    <t>INSTYTUT Społeczno-Artystyczny</t>
  </si>
  <si>
    <t>KIERUNEK: Praca socjalna</t>
  </si>
  <si>
    <t>Profil kształcenia: praktyczny</t>
  </si>
  <si>
    <t>Obszar kształcenia: nauki społeczne, humanistyczne</t>
  </si>
  <si>
    <t>Poziom kształcenia: studia pierwszego stopnia, stacjonarne</t>
  </si>
  <si>
    <t>Program obowiązuje od roku akademicki 2015/2016</t>
  </si>
  <si>
    <t>PRZEDMIOTY KIERUNKU PRACA SOCJALNA</t>
  </si>
  <si>
    <t>Lp</t>
  </si>
  <si>
    <t>rok</t>
  </si>
  <si>
    <t>semestr</t>
  </si>
  <si>
    <t>Kod przedmiotu</t>
  </si>
  <si>
    <t>Nazwa przedmiotu</t>
  </si>
  <si>
    <t>NAZWA MODUŁU</t>
  </si>
  <si>
    <t>Forma oceny</t>
  </si>
  <si>
    <t>GODZINY ZAJĘĆ</t>
  </si>
  <si>
    <t>Punkty ECTS</t>
  </si>
  <si>
    <t>OGÓŁEM</t>
  </si>
  <si>
    <t>w tym:</t>
  </si>
  <si>
    <t>samodzielna praca studenta</t>
  </si>
  <si>
    <t>RAZEM</t>
  </si>
  <si>
    <t>z bezpośrednim udziałem nauczyciela akademickiego</t>
  </si>
  <si>
    <t>W.</t>
  </si>
  <si>
    <t>Ćw.</t>
  </si>
  <si>
    <t>K.</t>
  </si>
  <si>
    <t>S.</t>
  </si>
  <si>
    <t>PZ.</t>
  </si>
  <si>
    <t>PS.01.1.W</t>
  </si>
  <si>
    <t>Teoretyczne podstawy pracy socjalnej</t>
  </si>
  <si>
    <t>T</t>
  </si>
  <si>
    <t>E</t>
  </si>
  <si>
    <t>PS.01.1.C</t>
  </si>
  <si>
    <t>ZO</t>
  </si>
  <si>
    <t>PS.02.1.W</t>
  </si>
  <si>
    <t>Wprowadzenie do filozofii</t>
  </si>
  <si>
    <t>O/A</t>
  </si>
  <si>
    <t>Z</t>
  </si>
  <si>
    <t>PS.03.1.K</t>
  </si>
  <si>
    <t>Antropologia kulturowa</t>
  </si>
  <si>
    <t>BHP.05.1.W</t>
  </si>
  <si>
    <t>Bezpieczeństwo i higiena pracy  z podstawami ergonomii</t>
  </si>
  <si>
    <t>O/U</t>
  </si>
  <si>
    <t>PS.04.1.W</t>
  </si>
  <si>
    <t>Biomedyczne podstawy rozwoju człowieka</t>
  </si>
  <si>
    <t>PS.05.1.W</t>
  </si>
  <si>
    <t>Prawo rodzinne i opiekuńcze</t>
  </si>
  <si>
    <t>PD</t>
  </si>
  <si>
    <t>PS.06.1.W</t>
  </si>
  <si>
    <t>Podstawy ekonomii</t>
  </si>
  <si>
    <t>PS.07.1.W</t>
  </si>
  <si>
    <t>Socjologia</t>
  </si>
  <si>
    <t>PS.07.1.C</t>
  </si>
  <si>
    <t>PS.08.1.W</t>
  </si>
  <si>
    <t>Wprowadzenie do psychologii</t>
  </si>
  <si>
    <t>PS.08.1.C</t>
  </si>
  <si>
    <t>PS.09.1.W</t>
  </si>
  <si>
    <t>Mikrostruktury społeczne</t>
  </si>
  <si>
    <t>PS.09.1.C</t>
  </si>
  <si>
    <t>Razem semestr 1</t>
  </si>
  <si>
    <t>PS.10.2.W</t>
  </si>
  <si>
    <t>Metodyka pracy socjalnej</t>
  </si>
  <si>
    <t>PS.10.2.C</t>
  </si>
  <si>
    <t>JO.01.2.C</t>
  </si>
  <si>
    <t>Język obcy</t>
  </si>
  <si>
    <t>PS.11.2.W</t>
  </si>
  <si>
    <t>Wolontariat</t>
  </si>
  <si>
    <t>P</t>
  </si>
  <si>
    <t>PS.11.2.C</t>
  </si>
  <si>
    <t>PS.12.2.W</t>
  </si>
  <si>
    <t>Elementy metodologii badań społecznych</t>
  </si>
  <si>
    <t>PS.12.2.C</t>
  </si>
  <si>
    <t>PS.13.2.W</t>
  </si>
  <si>
    <t>Wybrane zagadnienia z patologii społecznej i profilaktyki</t>
  </si>
  <si>
    <t>PS.13.2.C</t>
  </si>
  <si>
    <t>PS.14.2.W</t>
  </si>
  <si>
    <t>Prawne aspekty zabezpieczenia społecznego</t>
  </si>
  <si>
    <t>PS.14.2.C</t>
  </si>
  <si>
    <t>PS.15.2.W</t>
  </si>
  <si>
    <t>Wybrane zagadnienia z pedagogiki specjalnej</t>
  </si>
  <si>
    <t>PS.15.2.C</t>
  </si>
  <si>
    <t>PS.16.2.W</t>
  </si>
  <si>
    <t>Poradnictwo socjalne</t>
  </si>
  <si>
    <t>PS.16.2.C</t>
  </si>
  <si>
    <t>PS.17.2.W</t>
  </si>
  <si>
    <t>Doradztwo i orientacja zawodowa</t>
  </si>
  <si>
    <t>PS.17.2.C</t>
  </si>
  <si>
    <t>Razem semestr 2</t>
  </si>
  <si>
    <t>Razem po I roku</t>
  </si>
  <si>
    <t>PS.18.3.W</t>
  </si>
  <si>
    <t>Praca socjalna w środowisku międzykulturowym</t>
  </si>
  <si>
    <t>PS.18.3.C</t>
  </si>
  <si>
    <t xml:space="preserve">Polityka społeczna </t>
  </si>
  <si>
    <t>PS.19.3.C</t>
  </si>
  <si>
    <t>JO.01.3.C</t>
  </si>
  <si>
    <t xml:space="preserve">Zdrowie publiczne i system opieki zdrowotnej </t>
  </si>
  <si>
    <t xml:space="preserve">Psychologia osobowości </t>
  </si>
  <si>
    <t>TI.02.3.C</t>
  </si>
  <si>
    <t>Technologia informacyjna</t>
  </si>
  <si>
    <t>WF.03.3.C</t>
  </si>
  <si>
    <t xml:space="preserve">Wychowanie fizyczne </t>
  </si>
  <si>
    <t>PS.22.3.C</t>
  </si>
  <si>
    <t>PS.23.3.C</t>
  </si>
  <si>
    <t xml:space="preserve">Aktywizacja społeczności lokalnej </t>
  </si>
  <si>
    <t>PS.38.3.S</t>
  </si>
  <si>
    <t xml:space="preserve">Seminarium dyplomowe </t>
  </si>
  <si>
    <t>PRAKTYKA (cztery tygodnie-160 godz.)</t>
  </si>
  <si>
    <t>Razem semestr 3</t>
  </si>
  <si>
    <t>PS.25.4.C</t>
  </si>
  <si>
    <t>Pierwsza pomoc medyczna</t>
  </si>
  <si>
    <t>PS.26.4.W</t>
  </si>
  <si>
    <t xml:space="preserve">Praca socjalna z grupą i środowiskiem </t>
  </si>
  <si>
    <t>PS.26.4.C</t>
  </si>
  <si>
    <t>PS.27.4.W</t>
  </si>
  <si>
    <t>Wykluczenie i wyrównywanie szans</t>
  </si>
  <si>
    <t>PS.27.4.C</t>
  </si>
  <si>
    <t>Podstawy wiedzy o organizacji i zarządzaniu</t>
  </si>
  <si>
    <t>JO.01.4.C</t>
  </si>
  <si>
    <t>WF.03.4.C</t>
  </si>
  <si>
    <t>Wychowanie fizyczne</t>
  </si>
  <si>
    <t xml:space="preserve">Projekt socjalny </t>
  </si>
  <si>
    <t xml:space="preserve">Praca socjalna z jednostką i rodziną </t>
  </si>
  <si>
    <t>PS.38.4.S</t>
  </si>
  <si>
    <t>I</t>
  </si>
  <si>
    <t>II</t>
  </si>
  <si>
    <t>Razem semestr 4</t>
  </si>
  <si>
    <t>III</t>
  </si>
  <si>
    <t>PS.31.5.W</t>
  </si>
  <si>
    <t xml:space="preserve">Praca socjalna z niepełnosprawnym </t>
  </si>
  <si>
    <t>PS.31.5.C</t>
  </si>
  <si>
    <t>PS.32.5.C</t>
  </si>
  <si>
    <t>PS.33.5.C</t>
  </si>
  <si>
    <t>JO.01.5.C</t>
  </si>
  <si>
    <t>ZO+E</t>
  </si>
  <si>
    <t>Pedagogika społeczna</t>
  </si>
  <si>
    <t xml:space="preserve">Diagnoza potrzeb społecznych </t>
  </si>
  <si>
    <t>Praca socjalna z bezrobotnym</t>
  </si>
  <si>
    <t xml:space="preserve">Praca z osobą uzależnioną </t>
  </si>
  <si>
    <t xml:space="preserve">Ochrona własności intelektualnej </t>
  </si>
  <si>
    <t>PS.38.5.S</t>
  </si>
  <si>
    <t>PS.PZ.5</t>
  </si>
  <si>
    <t>Razem semestr 5</t>
  </si>
  <si>
    <t>Metodyka pracy socjalnej z osobą starszą</t>
  </si>
  <si>
    <t>S3</t>
  </si>
  <si>
    <t xml:space="preserve">Metodyka pracy socjalnej z osobą niepełnosprawną </t>
  </si>
  <si>
    <t>Aktywne formy przeciwdziałania wykluczeniu osoby starszej i niepełnosprawnej</t>
  </si>
  <si>
    <t>Wybrane problemy pielęgnacji i opieki</t>
  </si>
  <si>
    <t>Nawiązywanie relacji z podopiecznym</t>
  </si>
  <si>
    <t>Podstawy dietetyki</t>
  </si>
  <si>
    <t>PS/PSSN.07.6.W</t>
  </si>
  <si>
    <t>Gerontologia</t>
  </si>
  <si>
    <t>PS/PSSN.07.6.C</t>
  </si>
  <si>
    <t>PS/PSSN.08.6.C</t>
  </si>
  <si>
    <t>Podstawy rehabilitacji</t>
  </si>
  <si>
    <t>PS.38.6.S</t>
  </si>
  <si>
    <t>PS/PSSN.PD.6</t>
  </si>
  <si>
    <t xml:space="preserve">Praca dyplomowa </t>
  </si>
  <si>
    <t>Razem semestr 6</t>
  </si>
  <si>
    <t>Razem po III roku:</t>
  </si>
  <si>
    <t>RAZEM W CIĄGU TOKU STUDIÓW:</t>
  </si>
  <si>
    <t>PS.PZ.4</t>
  </si>
  <si>
    <t>PS/PSSN.03.3.W</t>
  </si>
  <si>
    <t>PS/PSSN.01.3.W</t>
  </si>
  <si>
    <t>PS/PSSN.01.3.C</t>
  </si>
  <si>
    <t>PS/PSSN.03.3.C</t>
  </si>
  <si>
    <t>PS.24.4.W</t>
  </si>
  <si>
    <t>PS.24.4.C</t>
  </si>
  <si>
    <t>PS.25.4.W</t>
  </si>
  <si>
    <t>PS.29.5.W</t>
  </si>
  <si>
    <t>PS.30.5.W</t>
  </si>
  <si>
    <t>PS.30.5.C</t>
  </si>
  <si>
    <t>PS/PSSN.05.5.W</t>
  </si>
  <si>
    <t>PS/PSSN.05.5.C</t>
  </si>
  <si>
    <t>PS.34.6.C</t>
  </si>
  <si>
    <t>OWI.04.6.W</t>
  </si>
  <si>
    <t>PS/PSSN.06.6.W</t>
  </si>
  <si>
    <t>PS/PSSN.06.6.C</t>
  </si>
  <si>
    <t>PS/PSSN.04.4.W</t>
  </si>
  <si>
    <t>PS/PSSN.04.4.C</t>
  </si>
  <si>
    <t>PS.29.5.C</t>
  </si>
  <si>
    <t>PS.28.5.W</t>
  </si>
  <si>
    <t>PS.28.5.C</t>
  </si>
  <si>
    <t>PS.32.5.W</t>
  </si>
  <si>
    <t>PS.34.6.W</t>
  </si>
  <si>
    <t>PS.37.6.C</t>
  </si>
  <si>
    <t>PS/PSSN.02.3.C</t>
  </si>
  <si>
    <t>PS.22.3.W</t>
  </si>
  <si>
    <t>konsultacje</t>
  </si>
  <si>
    <t>w tym: z bezpośrednim udziałem nauczyciela akademickiego</t>
  </si>
  <si>
    <t>w  tym: samodzielna praca studenta</t>
  </si>
  <si>
    <t xml:space="preserve">z bezpośrednim udziałem nauczyciela akademickiego </t>
  </si>
  <si>
    <t>SPECJALNOŚĆ: Praca socjalna  z opieką nad osobą starszą i niepełnosprawną</t>
  </si>
  <si>
    <t>OPIS MODUŁÓW NA KIERUNKU</t>
  </si>
  <si>
    <t>BILANS godzin i punktów ECTS modułów wybieralnych:</t>
  </si>
  <si>
    <t>Nazwa modułu wybieralnego</t>
  </si>
  <si>
    <t>GODZINY</t>
  </si>
  <si>
    <t>PUNKTY ECTS</t>
  </si>
  <si>
    <t>suma  godzin</t>
  </si>
  <si>
    <t>udział procentowy w stosunku do wszystkich godzin w planie studiów</t>
  </si>
  <si>
    <t>suma  punktów ECTS</t>
  </si>
  <si>
    <t>udział procentowy w stosunku do wszystkich punktów ECTS w planie studiów</t>
  </si>
  <si>
    <t>BILANS godzin i punktów ECTS pracy studenta:</t>
  </si>
  <si>
    <t>praca własna studenta</t>
  </si>
  <si>
    <t>praca z bezpośrednim udziałem nauczyciela</t>
  </si>
  <si>
    <t>Forma zaliczenia:</t>
  </si>
  <si>
    <t>Z   - zaliczenie</t>
  </si>
  <si>
    <t>ZO - zaliczenie z oceną</t>
  </si>
  <si>
    <t>E   - egzamin</t>
  </si>
  <si>
    <t>* przedmiot do wyboru (student wybiera jeden z dwóch możliwych)</t>
  </si>
  <si>
    <t>Razem po II roku</t>
  </si>
  <si>
    <t>MODUŁ OGÓLNOUCZELNIANY (kod wewnętrzny O/U)</t>
  </si>
  <si>
    <t xml:space="preserve">RAZEM </t>
  </si>
  <si>
    <t>MODUŁ PRAKTYCZNY (kod wewnętrzny P)</t>
  </si>
  <si>
    <t>MODUŁ  OGÓLNOAKADEMICKI (kod wewnętrzny O/A)</t>
  </si>
  <si>
    <t>MODUŁ TEORETYCZNY (kod wewnętrzny T)</t>
  </si>
  <si>
    <t>MODUŁ PRAWNO-DORADCZY (kod wewnętrzny PD)</t>
  </si>
  <si>
    <t>MODUŁ WYBIERALNY SPECJALNOŚCIOWY (kod wewnętrzny S3)</t>
  </si>
  <si>
    <t xml:space="preserve">seminarium dyplomowe </t>
  </si>
  <si>
    <t xml:space="preserve">moduł specjalnościowy </t>
  </si>
  <si>
    <t xml:space="preserve">interwencja kryzysowa/terapia zajęciowa </t>
  </si>
  <si>
    <t xml:space="preserve">komunikacja międzypersonalna - retoryka i mediacja / media w pracy socjalnej </t>
  </si>
  <si>
    <t xml:space="preserve">język obcy </t>
  </si>
  <si>
    <t xml:space="preserve">praktyki </t>
  </si>
  <si>
    <t>Komunikacja miedzypersonalna retoryka i mediacja* / Media w pracy socjalnej*</t>
  </si>
  <si>
    <t>PS.20.3.C / PS.21.3.C</t>
  </si>
  <si>
    <t>Interwencja kryzysowa* / Terapia zajęciowa*</t>
  </si>
  <si>
    <t>PS.35.6.C / PS.36.6.C</t>
  </si>
  <si>
    <r>
      <t xml:space="preserve">Legenda: </t>
    </r>
    <r>
      <rPr>
        <b/>
        <sz val="10"/>
        <rFont val="Times New Roman"/>
        <family val="1"/>
      </rPr>
      <t>W -</t>
    </r>
    <r>
      <rPr>
        <sz val="11"/>
        <color indexed="8"/>
        <rFont val="Times New Roman"/>
        <family val="1"/>
      </rPr>
      <t xml:space="preserve"> wykłady, </t>
    </r>
    <r>
      <rPr>
        <b/>
        <sz val="10"/>
        <rFont val="Times New Roman"/>
        <family val="1"/>
      </rPr>
      <t>Ćw -</t>
    </r>
    <r>
      <rPr>
        <sz val="11"/>
        <color indexed="8"/>
        <rFont val="Times New Roman"/>
        <family val="1"/>
      </rPr>
      <t xml:space="preserve"> ćwiczenia, </t>
    </r>
    <r>
      <rPr>
        <b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 xml:space="preserve">- konwersatorium, </t>
    </r>
    <r>
      <rPr>
        <b/>
        <sz val="10"/>
        <rFont val="Times New Roman"/>
        <family val="1"/>
      </rPr>
      <t>S</t>
    </r>
    <r>
      <rPr>
        <sz val="11"/>
        <color indexed="8"/>
        <rFont val="Times New Roman"/>
        <family val="1"/>
      </rPr>
      <t xml:space="preserve">-seminarium, </t>
    </r>
    <r>
      <rPr>
        <b/>
        <sz val="10"/>
        <rFont val="Times New Roman"/>
        <family val="1"/>
      </rPr>
      <t>PZ</t>
    </r>
    <r>
      <rPr>
        <sz val="11"/>
        <color indexed="8"/>
        <rFont val="Times New Roman"/>
        <family val="1"/>
      </rPr>
      <t>-praktyka</t>
    </r>
  </si>
  <si>
    <t>――</t>
  </si>
  <si>
    <t xml:space="preserve">Sporządził  </t>
  </si>
  <si>
    <t>Zatwierdził Kierownik Zakładu Pracy Socjalnej</t>
  </si>
  <si>
    <t>28.05.2015 r. mgr Ewelina Kleszcz-Ciupka</t>
  </si>
  <si>
    <t>…………..…………………………..</t>
  </si>
  <si>
    <t>………………………………………………….</t>
  </si>
  <si>
    <t xml:space="preserve"> (data i podpis)</t>
  </si>
  <si>
    <t>(data i podpis)</t>
  </si>
  <si>
    <t>Sprawdził Koordynator ds. Systemu ECTS</t>
  </si>
  <si>
    <t>Zatwierdził Dyrektor Instytutu Społeczno-Artystycznego</t>
  </si>
  <si>
    <t>28.05.2015 r. mgr Elżbieta Kruczek</t>
  </si>
  <si>
    <t>28.05.2015 r. dr Piotr Frączek</t>
  </si>
  <si>
    <t xml:space="preserve"> …………………………………………………</t>
  </si>
  <si>
    <t>Zatwierdzono Uchwałami Senatu nr 37/V/12 oraz 38/V/12</t>
  </si>
  <si>
    <t>Specjalność PSSN zatwierdzono Uchwałą Senatu nr 38/IV/13</t>
  </si>
  <si>
    <t>Zatwierdzono Uchwałą Senatu nr 38/V/12 z dnia 24 maja 2012 roku w sprawie uchwalenia planów studiów i programów kształcenia na prowadzonych w PWSZ im. Jana Grodka kierunkach studiów oraz Uchwałą Senatu nr 37/V/12 z dnia 24 maja 2012 roku w sprawie uchwalenia wzorcowych efektów kształcenia na prowadzonych w PWSZ im. Jana Grodka kierunkach studiów</t>
  </si>
  <si>
    <t>TS.400/7/15-16</t>
  </si>
  <si>
    <t>Zmiany: Uchwała Senatu 37/V/15</t>
  </si>
  <si>
    <t>Zmiany wprowadzono uchwałą Senatu nr 37/V/15 z dnia 28  maja 2015 roku w sprawie uchwalenia zmian w planach studiów  stanowiacych część programu kształcenia na kierunku praca socjalna zatwierdzonych uchwałą Senatu nr 37/V/12 i 38/V/12 z dnia 24 maja 2012 roku po zmianach uchwalonych przez Senat uchwałą nr 25/IV/13 i 38/IV/13 z dnia 24 kwietnia 2013 roku.</t>
  </si>
  <si>
    <t>Zmiany wprowadzono Uchwałą Senatu nr 25/IV/13 z dnia 24 kwietnia 2013 roku w sprawie uchwalenia zmian do efektów kształcenia, planów studiów i programów kształcenia zatwierdzonych Uchwałą Senatu nr 37/V/12 z dnia 24 maja 2012r. oraz Uchwałą Senatu nr 38/V/12 z dnia 24 maja 2012r. dla cyklu kształcenia rozpoczętego w roku akademickim 2012/2013 i kolejnych dla kierunków: pedagogika, praca socjalna, rolnictwo, mechanika i budowa maszyn, mechatronika, filologia polska, kulturoznawstwo, ratownictwo medyczne.</t>
  </si>
  <si>
    <t>Nową specjalność zatwierdzono Uchwałą Senatu nr 38/IV/13 z dnia 24 kwietnia 2013 r. w sprawie zatwierdzenia efektów kształcenia, planów studiów i programu kształcenia dla cyklów kształcenia rozpoczynających się od roku akademickiego 2012/2014 dla kierunku praca socjalna, specjalność: praca socjalna z opieką nad osobą starszą i niepełnosprawną.</t>
  </si>
  <si>
    <r>
      <t xml:space="preserve">20 </t>
    </r>
    <r>
      <rPr>
        <sz val="10"/>
        <color indexed="10"/>
        <rFont val="Times New Roman"/>
        <family val="1"/>
      </rPr>
      <t>30</t>
    </r>
  </si>
  <si>
    <r>
      <t xml:space="preserve">20  </t>
    </r>
    <r>
      <rPr>
        <sz val="10"/>
        <color indexed="10"/>
        <rFont val="Times New Roman"/>
        <family val="1"/>
      </rPr>
      <t>30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</si>
</sst>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8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u val="single"/>
      <sz val="10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11"/>
      <color indexed="8"/>
      <name val="Times New Roman"/>
      <family val="1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Garamond"/>
      <family val="1"/>
    </font>
    <font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sz val="20"/>
      <color indexed="8"/>
      <name val="Czcionka tekstu podstawowego"/>
      <family val="2"/>
    </font>
    <font>
      <sz val="10"/>
      <color indexed="8"/>
      <name val="Calibri"/>
      <family val="2"/>
    </font>
    <font>
      <b/>
      <sz val="8.5"/>
      <color indexed="8"/>
      <name val="Calibri"/>
      <family val="2"/>
    </font>
    <font>
      <b/>
      <sz val="20"/>
      <color indexed="8"/>
      <name val="Garamond"/>
      <family val="1"/>
    </font>
    <font>
      <b/>
      <sz val="2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Garamond"/>
      <family val="1"/>
    </font>
    <font>
      <sz val="10"/>
      <color theme="1"/>
      <name val="Times New Roman"/>
      <family val="1"/>
    </font>
    <font>
      <b/>
      <sz val="8.5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zcionka tekstu podstawowego"/>
      <family val="2"/>
    </font>
    <font>
      <sz val="11"/>
      <color theme="1"/>
      <name val="Times New Roman"/>
      <family val="1"/>
    </font>
    <font>
      <sz val="20"/>
      <color theme="1"/>
      <name val="Czcionka tekstu podstawowego"/>
      <family val="2"/>
    </font>
    <font>
      <sz val="10"/>
      <color theme="1"/>
      <name val="Calibri"/>
      <family val="2"/>
    </font>
    <font>
      <b/>
      <sz val="20"/>
      <color theme="1"/>
      <name val="Times New Roman"/>
      <family val="1"/>
    </font>
    <font>
      <b/>
      <sz val="8.5"/>
      <color theme="1"/>
      <name val="Calibri"/>
      <family val="2"/>
    </font>
    <font>
      <b/>
      <sz val="20"/>
      <color theme="1"/>
      <name val="Garamond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55" applyFont="1">
      <alignment/>
      <protection/>
    </xf>
    <xf numFmtId="0" fontId="0" fillId="0" borderId="0" xfId="0" applyAlignment="1">
      <alignment horizontal="center"/>
    </xf>
    <xf numFmtId="0" fontId="67" fillId="0" borderId="0" xfId="0" applyFont="1" applyAlignment="1">
      <alignment/>
    </xf>
    <xf numFmtId="0" fontId="3" fillId="33" borderId="10" xfId="56" applyFont="1" applyFill="1" applyBorder="1" applyAlignment="1">
      <alignment horizontal="left" vertical="center" wrapText="1"/>
      <protection/>
    </xf>
    <xf numFmtId="0" fontId="3" fillId="34" borderId="10" xfId="56" applyFont="1" applyFill="1" applyBorder="1" applyAlignment="1">
      <alignment horizontal="center" vertical="center" wrapText="1"/>
      <protection/>
    </xf>
    <xf numFmtId="0" fontId="4" fillId="35" borderId="10" xfId="5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6" fillId="0" borderId="0" xfId="55" applyFont="1" applyAlignment="1">
      <alignment horizontal="center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34" borderId="10" xfId="59" applyFont="1" applyFill="1" applyBorder="1" applyAlignment="1">
      <alignment horizontal="center" vertical="center" wrapText="1"/>
      <protection/>
    </xf>
    <xf numFmtId="0" fontId="3" fillId="33" borderId="10" xfId="59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3" fillId="36" borderId="10" xfId="59" applyFont="1" applyFill="1" applyBorder="1" applyAlignment="1">
      <alignment horizontal="center" vertical="center" wrapText="1"/>
      <protection/>
    </xf>
    <xf numFmtId="0" fontId="3" fillId="34" borderId="11" xfId="59" applyFont="1" applyFill="1" applyBorder="1" applyAlignment="1">
      <alignment horizontal="center" vertical="center" wrapText="1"/>
      <protection/>
    </xf>
    <xf numFmtId="0" fontId="68" fillId="36" borderId="10" xfId="59" applyFont="1" applyFill="1" applyBorder="1" applyAlignment="1">
      <alignment horizontal="center" vertical="center" wrapText="1"/>
      <protection/>
    </xf>
    <xf numFmtId="0" fontId="3" fillId="36" borderId="10" xfId="59" applyFont="1" applyFill="1" applyBorder="1" applyAlignment="1">
      <alignment vertical="center" wrapText="1"/>
      <protection/>
    </xf>
    <xf numFmtId="0" fontId="68" fillId="37" borderId="10" xfId="59" applyFont="1" applyFill="1" applyBorder="1" applyAlignment="1">
      <alignment horizontal="left" vertical="center" wrapText="1"/>
      <protection/>
    </xf>
    <xf numFmtId="0" fontId="68" fillId="0" borderId="10" xfId="59" applyFont="1" applyBorder="1" applyAlignment="1">
      <alignment horizontal="center" vertical="center" wrapText="1"/>
      <protection/>
    </xf>
    <xf numFmtId="0" fontId="4" fillId="34" borderId="12" xfId="72" applyNumberFormat="1" applyFont="1" applyFill="1" applyBorder="1" applyAlignment="1">
      <alignment horizontal="center" vertical="center" wrapText="1"/>
    </xf>
    <xf numFmtId="0" fontId="4" fillId="38" borderId="10" xfId="59" applyFont="1" applyFill="1" applyBorder="1" applyAlignment="1">
      <alignment horizontal="center" vertical="center" wrapText="1" shrinkToFit="1"/>
      <protection/>
    </xf>
    <xf numFmtId="0" fontId="3" fillId="37" borderId="10" xfId="56" applyFont="1" applyFill="1" applyBorder="1" applyAlignment="1">
      <alignment horizontal="center" vertical="center" wrapText="1"/>
      <protection/>
    </xf>
    <xf numFmtId="0" fontId="3" fillId="37" borderId="10" xfId="56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center"/>
      <protection/>
    </xf>
    <xf numFmtId="0" fontId="0" fillId="0" borderId="0" xfId="0" applyFont="1" applyAlignment="1">
      <alignment/>
    </xf>
    <xf numFmtId="0" fontId="7" fillId="0" borderId="0" xfId="55" applyFont="1">
      <alignment/>
      <protection/>
    </xf>
    <xf numFmtId="0" fontId="4" fillId="34" borderId="10" xfId="58" applyFont="1" applyFill="1" applyBorder="1" applyAlignment="1">
      <alignment horizontal="center" vertical="center"/>
      <protection/>
    </xf>
    <xf numFmtId="0" fontId="4" fillId="35" borderId="10" xfId="58" applyFont="1" applyFill="1" applyBorder="1" applyAlignment="1">
      <alignment horizontal="center" vertical="center"/>
      <protection/>
    </xf>
    <xf numFmtId="0" fontId="68" fillId="37" borderId="10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/>
      <protection/>
    </xf>
    <xf numFmtId="0" fontId="3" fillId="34" borderId="11" xfId="56" applyFont="1" applyFill="1" applyBorder="1" applyAlignment="1">
      <alignment horizontal="center" vertical="center" wrapText="1"/>
      <protection/>
    </xf>
    <xf numFmtId="0" fontId="3" fillId="37" borderId="10" xfId="57" applyFont="1" applyFill="1" applyBorder="1" applyAlignment="1">
      <alignment horizontal="center" vertical="center"/>
      <protection/>
    </xf>
    <xf numFmtId="0" fontId="3" fillId="37" borderId="10" xfId="59" applyFont="1" applyFill="1" applyBorder="1" applyAlignment="1">
      <alignment horizontal="center" vertical="center" wrapText="1"/>
      <protection/>
    </xf>
    <xf numFmtId="0" fontId="3" fillId="37" borderId="10" xfId="59" applyFont="1" applyFill="1" applyBorder="1" applyAlignment="1">
      <alignment horizontal="center" vertical="center"/>
      <protection/>
    </xf>
    <xf numFmtId="0" fontId="68" fillId="37" borderId="10" xfId="59" applyNumberFormat="1" applyFont="1" applyFill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3" fillId="37" borderId="10" xfId="56" applyFont="1" applyFill="1" applyBorder="1" applyAlignment="1">
      <alignment horizontal="left" vertical="center" wrapText="1"/>
      <protection/>
    </xf>
    <xf numFmtId="0" fontId="3" fillId="37" borderId="10" xfId="59" applyFont="1" applyFill="1" applyBorder="1" applyAlignment="1">
      <alignment horizontal="left" vertical="center" wrapText="1"/>
      <protection/>
    </xf>
    <xf numFmtId="0" fontId="3" fillId="37" borderId="10" xfId="59" applyFont="1" applyFill="1" applyBorder="1" applyAlignment="1">
      <alignment vertical="center" wrapText="1"/>
      <protection/>
    </xf>
    <xf numFmtId="0" fontId="3" fillId="37" borderId="10" xfId="57" applyFont="1" applyFill="1" applyBorder="1" applyAlignment="1">
      <alignment horizontal="left" vertical="center" wrapText="1"/>
      <protection/>
    </xf>
    <xf numFmtId="0" fontId="4" fillId="34" borderId="13" xfId="59" applyFont="1" applyFill="1" applyBorder="1" applyAlignment="1">
      <alignment horizontal="center" vertical="center"/>
      <protection/>
    </xf>
    <xf numFmtId="0" fontId="6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55" applyFont="1" applyAlignment="1">
      <alignment horizontal="center"/>
      <protection/>
    </xf>
    <xf numFmtId="0" fontId="0" fillId="0" borderId="0" xfId="0" applyFont="1" applyAlignment="1">
      <alignment horizontal="left"/>
    </xf>
    <xf numFmtId="0" fontId="69" fillId="0" borderId="0" xfId="0" applyFont="1" applyAlignment="1">
      <alignment vertical="top" wrapText="1"/>
    </xf>
    <xf numFmtId="0" fontId="70" fillId="39" borderId="13" xfId="0" applyFont="1" applyFill="1" applyBorder="1" applyAlignment="1">
      <alignment horizontal="center" vertical="center" textRotation="90" wrapText="1"/>
    </xf>
    <xf numFmtId="0" fontId="70" fillId="40" borderId="13" xfId="0" applyFont="1" applyFill="1" applyBorder="1" applyAlignment="1">
      <alignment horizontal="center" vertical="center" textRotation="90" wrapText="1"/>
    </xf>
    <xf numFmtId="0" fontId="70" fillId="39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41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70" fillId="4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2" fillId="42" borderId="10" xfId="0" applyFont="1" applyFill="1" applyBorder="1" applyAlignment="1">
      <alignment horizontal="center" vertical="center" wrapText="1"/>
    </xf>
    <xf numFmtId="0" fontId="72" fillId="43" borderId="13" xfId="0" applyFont="1" applyFill="1" applyBorder="1" applyAlignment="1">
      <alignment horizontal="center" vertical="center" wrapText="1"/>
    </xf>
    <xf numFmtId="0" fontId="0" fillId="37" borderId="0" xfId="0" applyFill="1" applyAlignment="1">
      <alignment vertical="center"/>
    </xf>
    <xf numFmtId="0" fontId="70" fillId="34" borderId="10" xfId="0" applyFont="1" applyFill="1" applyBorder="1" applyAlignment="1">
      <alignment horizontal="center" vertical="center" wrapText="1"/>
    </xf>
    <xf numFmtId="0" fontId="3" fillId="37" borderId="10" xfId="57" applyFont="1" applyFill="1" applyBorder="1" applyAlignment="1">
      <alignment horizontal="center" vertical="center" wrapText="1"/>
      <protection/>
    </xf>
    <xf numFmtId="0" fontId="3" fillId="34" borderId="10" xfId="58" applyFont="1" applyFill="1" applyBorder="1" applyAlignment="1">
      <alignment horizontal="center" vertical="center"/>
      <protection/>
    </xf>
    <xf numFmtId="0" fontId="3" fillId="37" borderId="10" xfId="59" applyFont="1" applyFill="1" applyBorder="1" applyAlignment="1">
      <alignment vertical="center"/>
      <protection/>
    </xf>
    <xf numFmtId="0" fontId="3" fillId="34" borderId="10" xfId="59" applyFont="1" applyFill="1" applyBorder="1" applyAlignment="1">
      <alignment horizontal="center" vertical="center"/>
      <protection/>
    </xf>
    <xf numFmtId="0" fontId="4" fillId="44" borderId="10" xfId="59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vertical="center"/>
    </xf>
    <xf numFmtId="0" fontId="70" fillId="37" borderId="10" xfId="0" applyFont="1" applyFill="1" applyBorder="1" applyAlignment="1">
      <alignment horizontal="center" vertical="center" wrapText="1"/>
    </xf>
    <xf numFmtId="0" fontId="72" fillId="42" borderId="10" xfId="0" applyFont="1" applyFill="1" applyBorder="1" applyAlignment="1">
      <alignment horizontal="center" vertical="center" wrapText="1"/>
    </xf>
    <xf numFmtId="0" fontId="4" fillId="34" borderId="10" xfId="59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2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/>
    </xf>
    <xf numFmtId="10" fontId="2" fillId="37" borderId="0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7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10" fontId="2" fillId="37" borderId="0" xfId="0" applyNumberFormat="1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left"/>
    </xf>
    <xf numFmtId="0" fontId="0" fillId="37" borderId="0" xfId="0" applyFont="1" applyFill="1" applyBorder="1" applyAlignment="1">
      <alignment/>
    </xf>
    <xf numFmtId="0" fontId="4" fillId="37" borderId="0" xfId="59" applyFont="1" applyFill="1" applyBorder="1" applyAlignment="1">
      <alignment horizontal="center" vertical="center" wrapText="1"/>
      <protection/>
    </xf>
    <xf numFmtId="0" fontId="4" fillId="37" borderId="0" xfId="59" applyFont="1" applyFill="1" applyBorder="1" applyAlignment="1">
      <alignment horizontal="center" vertical="center" wrapText="1" shrinkToFit="1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3" fillId="37" borderId="0" xfId="0" applyFont="1" applyFill="1" applyAlignment="1">
      <alignment/>
    </xf>
    <xf numFmtId="0" fontId="3" fillId="0" borderId="0" xfId="0" applyFont="1" applyFill="1" applyAlignment="1">
      <alignment/>
    </xf>
    <xf numFmtId="0" fontId="75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37" borderId="10" xfId="59" applyFont="1" applyFill="1" applyBorder="1" applyAlignment="1">
      <alignment horizontal="left" vertical="center" wrapText="1"/>
      <protection/>
    </xf>
    <xf numFmtId="0" fontId="3" fillId="37" borderId="10" xfId="57" applyFont="1" applyFill="1" applyBorder="1" applyAlignment="1">
      <alignment horizontal="left" vertical="center" wrapText="1"/>
      <protection/>
    </xf>
    <xf numFmtId="0" fontId="3" fillId="37" borderId="10" xfId="56" applyFont="1" applyFill="1" applyBorder="1" applyAlignment="1">
      <alignment horizontal="left" vertical="center" wrapText="1"/>
      <protection/>
    </xf>
    <xf numFmtId="0" fontId="72" fillId="43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37" borderId="10" xfId="0" applyFont="1" applyFill="1" applyBorder="1" applyAlignment="1">
      <alignment horizontal="center" vertical="center"/>
    </xf>
    <xf numFmtId="168" fontId="4" fillId="38" borderId="10" xfId="59" applyNumberFormat="1" applyFont="1" applyFill="1" applyBorder="1" applyAlignment="1">
      <alignment horizontal="center" vertical="center" wrapText="1" shrinkToFit="1"/>
      <protection/>
    </xf>
    <xf numFmtId="0" fontId="70" fillId="39" borderId="13" xfId="0" applyFont="1" applyFill="1" applyBorder="1" applyAlignment="1">
      <alignment horizontal="center" vertical="center" textRotation="90" wrapText="1"/>
    </xf>
    <xf numFmtId="0" fontId="70" fillId="42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3" fillId="37" borderId="10" xfId="56" applyFont="1" applyFill="1" applyBorder="1" applyAlignment="1">
      <alignment horizontal="left" vertical="center" wrapText="1"/>
      <protection/>
    </xf>
    <xf numFmtId="0" fontId="3" fillId="37" borderId="10" xfId="59" applyFont="1" applyFill="1" applyBorder="1" applyAlignment="1">
      <alignment horizontal="left" vertical="center" wrapText="1"/>
      <protection/>
    </xf>
    <xf numFmtId="0" fontId="3" fillId="37" borderId="10" xfId="57" applyFont="1" applyFill="1" applyBorder="1" applyAlignment="1">
      <alignment horizontal="left" vertical="center" wrapText="1"/>
      <protection/>
    </xf>
    <xf numFmtId="0" fontId="68" fillId="37" borderId="10" xfId="0" applyFont="1" applyFill="1" applyBorder="1" applyAlignment="1">
      <alignment vertical="center" wrapText="1"/>
    </xf>
    <xf numFmtId="0" fontId="68" fillId="37" borderId="10" xfId="0" applyFont="1" applyFill="1" applyBorder="1" applyAlignment="1">
      <alignment vertical="center"/>
    </xf>
    <xf numFmtId="0" fontId="70" fillId="37" borderId="10" xfId="0" applyFont="1" applyFill="1" applyBorder="1" applyAlignment="1">
      <alignment vertical="center" wrapText="1"/>
    </xf>
    <xf numFmtId="0" fontId="70" fillId="37" borderId="10" xfId="0" applyFont="1" applyFill="1" applyBorder="1" applyAlignment="1">
      <alignment vertical="center" wrapText="1"/>
    </xf>
    <xf numFmtId="0" fontId="3" fillId="37" borderId="10" xfId="57" applyFont="1" applyFill="1" applyBorder="1" applyAlignment="1">
      <alignment horizontal="left" vertical="center" wrapText="1"/>
      <protection/>
    </xf>
    <xf numFmtId="0" fontId="3" fillId="37" borderId="10" xfId="56" applyFont="1" applyFill="1" applyBorder="1" applyAlignment="1">
      <alignment horizontal="left" vertical="center" wrapText="1"/>
      <protection/>
    </xf>
    <xf numFmtId="0" fontId="3" fillId="37" borderId="10" xfId="59" applyFont="1" applyFill="1" applyBorder="1" applyAlignment="1">
      <alignment horizontal="left" vertical="center" wrapText="1"/>
      <protection/>
    </xf>
    <xf numFmtId="0" fontId="3" fillId="37" borderId="10" xfId="59" applyFont="1" applyFill="1" applyBorder="1" applyAlignment="1">
      <alignment vertical="center" wrapText="1"/>
      <protection/>
    </xf>
    <xf numFmtId="0" fontId="70" fillId="37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8" fillId="0" borderId="0" xfId="0" applyFont="1" applyBorder="1" applyAlignment="1">
      <alignment horizontal="center"/>
    </xf>
    <xf numFmtId="0" fontId="10" fillId="37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vertical="center"/>
    </xf>
    <xf numFmtId="0" fontId="10" fillId="37" borderId="0" xfId="0" applyFont="1" applyFill="1" applyBorder="1" applyAlignment="1">
      <alignment horizontal="left" vertical="center" wrapText="1"/>
    </xf>
    <xf numFmtId="0" fontId="10" fillId="37" borderId="0" xfId="0" applyFont="1" applyFill="1" applyBorder="1" applyAlignment="1">
      <alignment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68" fillId="37" borderId="0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 vertical="center"/>
    </xf>
    <xf numFmtId="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" fillId="37" borderId="10" xfId="59" applyFont="1" applyFill="1" applyBorder="1" applyAlignment="1">
      <alignment horizontal="left" vertical="center" wrapText="1"/>
      <protection/>
    </xf>
    <xf numFmtId="0" fontId="70" fillId="37" borderId="10" xfId="0" applyFont="1" applyFill="1" applyBorder="1" applyAlignment="1">
      <alignment vertical="center" wrapText="1"/>
    </xf>
    <xf numFmtId="0" fontId="3" fillId="37" borderId="10" xfId="56" applyFont="1" applyFill="1" applyBorder="1" applyAlignment="1">
      <alignment horizontal="left" vertical="center" wrapText="1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69" fillId="0" borderId="0" xfId="0" applyFont="1" applyAlignment="1">
      <alignment vertical="center" wrapText="1"/>
    </xf>
    <xf numFmtId="0" fontId="7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76" fillId="0" borderId="0" xfId="0" applyFont="1" applyAlignment="1">
      <alignment horizontal="center"/>
    </xf>
    <xf numFmtId="0" fontId="76" fillId="0" borderId="0" xfId="0" applyFont="1" applyAlignment="1">
      <alignment/>
    </xf>
    <xf numFmtId="0" fontId="3" fillId="37" borderId="10" xfId="56" applyFont="1" applyFill="1" applyBorder="1" applyAlignment="1">
      <alignment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0" fontId="77" fillId="36" borderId="10" xfId="59" applyFont="1" applyFill="1" applyBorder="1" applyAlignment="1">
      <alignment horizontal="center" vertical="center" wrapText="1"/>
      <protection/>
    </xf>
    <xf numFmtId="0" fontId="13" fillId="14" borderId="10" xfId="0" applyFont="1" applyFill="1" applyBorder="1" applyAlignment="1">
      <alignment horizontal="center" vertical="center" textRotation="90" wrapText="1"/>
    </xf>
    <xf numFmtId="0" fontId="3" fillId="37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/>
    </xf>
    <xf numFmtId="10" fontId="3" fillId="43" borderId="10" xfId="0" applyNumberFormat="1" applyFont="1" applyFill="1" applyBorder="1" applyAlignment="1">
      <alignment horizontal="center" vertical="center"/>
    </xf>
    <xf numFmtId="10" fontId="68" fillId="4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37" borderId="0" xfId="0" applyFont="1" applyFill="1" applyAlignment="1">
      <alignment/>
    </xf>
    <xf numFmtId="0" fontId="0" fillId="37" borderId="0" xfId="0" applyFill="1" applyAlignment="1">
      <alignment/>
    </xf>
    <xf numFmtId="0" fontId="19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17" fillId="37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55" applyFont="1" applyAlignment="1">
      <alignment wrapText="1"/>
      <protection/>
    </xf>
    <xf numFmtId="0" fontId="7" fillId="37" borderId="0" xfId="55" applyFont="1" applyFill="1" applyAlignment="1">
      <alignment wrapText="1"/>
      <protection/>
    </xf>
    <xf numFmtId="0" fontId="2" fillId="0" borderId="0" xfId="55" applyFont="1">
      <alignment/>
      <protection/>
    </xf>
    <xf numFmtId="0" fontId="2" fillId="37" borderId="0" xfId="55" applyFont="1" applyFill="1">
      <alignment/>
      <protection/>
    </xf>
    <xf numFmtId="0" fontId="10" fillId="37" borderId="0" xfId="0" applyFont="1" applyFill="1" applyAlignment="1">
      <alignment/>
    </xf>
    <xf numFmtId="0" fontId="8" fillId="37" borderId="0" xfId="0" applyFont="1" applyFill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43" borderId="11" xfId="0" applyFont="1" applyFill="1" applyBorder="1" applyAlignment="1">
      <alignment horizontal="center"/>
    </xf>
    <xf numFmtId="0" fontId="4" fillId="43" borderId="21" xfId="0" applyFont="1" applyFill="1" applyBorder="1" applyAlignment="1">
      <alignment horizontal="center"/>
    </xf>
    <xf numFmtId="0" fontId="4" fillId="43" borderId="22" xfId="0" applyFont="1" applyFill="1" applyBorder="1" applyAlignment="1">
      <alignment horizontal="center"/>
    </xf>
    <xf numFmtId="0" fontId="7" fillId="43" borderId="11" xfId="0" applyFont="1" applyFill="1" applyBorder="1" applyAlignment="1">
      <alignment horizontal="center" vertical="center" wrapText="1"/>
    </xf>
    <xf numFmtId="0" fontId="7" fillId="43" borderId="22" xfId="0" applyFont="1" applyFill="1" applyBorder="1" applyAlignment="1">
      <alignment horizontal="center" vertical="center" wrapText="1"/>
    </xf>
    <xf numFmtId="0" fontId="70" fillId="39" borderId="13" xfId="0" applyFont="1" applyFill="1" applyBorder="1" applyAlignment="1">
      <alignment horizontal="center" vertical="center" textRotation="90" wrapText="1"/>
    </xf>
    <xf numFmtId="0" fontId="70" fillId="39" borderId="14" xfId="0" applyFont="1" applyFill="1" applyBorder="1" applyAlignment="1">
      <alignment horizontal="center" vertical="center" textRotation="90" wrapText="1"/>
    </xf>
    <xf numFmtId="0" fontId="70" fillId="39" borderId="12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70" fillId="39" borderId="13" xfId="0" applyFont="1" applyFill="1" applyBorder="1" applyAlignment="1">
      <alignment horizontal="center" vertical="center" wrapText="1"/>
    </xf>
    <xf numFmtId="0" fontId="70" fillId="39" borderId="14" xfId="0" applyFont="1" applyFill="1" applyBorder="1" applyAlignment="1">
      <alignment horizontal="center" vertical="center" wrapText="1"/>
    </xf>
    <xf numFmtId="0" fontId="70" fillId="39" borderId="12" xfId="0" applyFont="1" applyFill="1" applyBorder="1" applyAlignment="1">
      <alignment horizontal="center" vertical="center" wrapText="1"/>
    </xf>
    <xf numFmtId="0" fontId="70" fillId="39" borderId="11" xfId="0" applyFont="1" applyFill="1" applyBorder="1" applyAlignment="1">
      <alignment horizontal="center" vertical="center" wrapText="1"/>
    </xf>
    <xf numFmtId="0" fontId="70" fillId="39" borderId="21" xfId="0" applyFont="1" applyFill="1" applyBorder="1" applyAlignment="1">
      <alignment horizontal="center" vertical="center" wrapText="1"/>
    </xf>
    <xf numFmtId="0" fontId="70" fillId="39" borderId="22" xfId="0" applyFont="1" applyFill="1" applyBorder="1" applyAlignment="1">
      <alignment horizontal="center" vertical="center" wrapText="1"/>
    </xf>
    <xf numFmtId="0" fontId="70" fillId="39" borderId="17" xfId="0" applyFont="1" applyFill="1" applyBorder="1" applyAlignment="1">
      <alignment horizontal="center" vertical="center" wrapText="1"/>
    </xf>
    <xf numFmtId="0" fontId="70" fillId="39" borderId="23" xfId="0" applyFont="1" applyFill="1" applyBorder="1" applyAlignment="1">
      <alignment horizontal="center" vertical="center" wrapText="1"/>
    </xf>
    <xf numFmtId="0" fontId="70" fillId="39" borderId="20" xfId="0" applyFont="1" applyFill="1" applyBorder="1" applyAlignment="1">
      <alignment horizontal="center" vertical="center" wrapText="1"/>
    </xf>
    <xf numFmtId="0" fontId="4" fillId="43" borderId="11" xfId="0" applyFont="1" applyFill="1" applyBorder="1" applyAlignment="1">
      <alignment horizontal="center" vertical="center"/>
    </xf>
    <xf numFmtId="0" fontId="4" fillId="43" borderId="21" xfId="0" applyFont="1" applyFill="1" applyBorder="1" applyAlignment="1">
      <alignment horizontal="center" vertical="center"/>
    </xf>
    <xf numFmtId="0" fontId="4" fillId="43" borderId="22" xfId="0" applyFont="1" applyFill="1" applyBorder="1" applyAlignment="1">
      <alignment horizontal="center" vertical="center"/>
    </xf>
    <xf numFmtId="0" fontId="3" fillId="37" borderId="10" xfId="59" applyFont="1" applyFill="1" applyBorder="1" applyAlignment="1">
      <alignment horizontal="left" vertical="center" wrapText="1"/>
      <protection/>
    </xf>
    <xf numFmtId="0" fontId="70" fillId="40" borderId="13" xfId="0" applyFont="1" applyFill="1" applyBorder="1" applyAlignment="1">
      <alignment horizontal="center" vertical="center" textRotation="90" wrapText="1"/>
    </xf>
    <xf numFmtId="0" fontId="70" fillId="40" borderId="12" xfId="0" applyFont="1" applyFill="1" applyBorder="1" applyAlignment="1">
      <alignment horizontal="center" vertical="center" textRotation="90" wrapText="1"/>
    </xf>
    <xf numFmtId="0" fontId="7" fillId="45" borderId="15" xfId="0" applyFont="1" applyFill="1" applyBorder="1" applyAlignment="1">
      <alignment horizontal="center" vertical="center" wrapText="1"/>
    </xf>
    <xf numFmtId="0" fontId="7" fillId="45" borderId="16" xfId="0" applyFont="1" applyFill="1" applyBorder="1" applyAlignment="1">
      <alignment horizontal="center" vertical="center" wrapText="1"/>
    </xf>
    <xf numFmtId="0" fontId="7" fillId="45" borderId="17" xfId="0" applyFont="1" applyFill="1" applyBorder="1" applyAlignment="1">
      <alignment horizontal="center" vertical="center" wrapText="1"/>
    </xf>
    <xf numFmtId="0" fontId="7" fillId="45" borderId="18" xfId="0" applyFont="1" applyFill="1" applyBorder="1" applyAlignment="1">
      <alignment horizontal="center" vertical="center" wrapText="1"/>
    </xf>
    <xf numFmtId="0" fontId="7" fillId="45" borderId="19" xfId="0" applyFont="1" applyFill="1" applyBorder="1" applyAlignment="1">
      <alignment horizontal="center" vertical="center" wrapText="1"/>
    </xf>
    <xf numFmtId="0" fontId="7" fillId="45" borderId="2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0" fillId="37" borderId="10" xfId="0" applyFont="1" applyFill="1" applyBorder="1" applyAlignment="1">
      <alignment vertical="center" wrapText="1"/>
    </xf>
    <xf numFmtId="0" fontId="11" fillId="46" borderId="13" xfId="0" applyFont="1" applyFill="1" applyBorder="1" applyAlignment="1">
      <alignment horizontal="center" vertical="center"/>
    </xf>
    <xf numFmtId="0" fontId="11" fillId="46" borderId="14" xfId="0" applyFont="1" applyFill="1" applyBorder="1" applyAlignment="1">
      <alignment horizontal="center" vertical="center"/>
    </xf>
    <xf numFmtId="0" fontId="11" fillId="46" borderId="12" xfId="0" applyFont="1" applyFill="1" applyBorder="1" applyAlignment="1">
      <alignment horizontal="center" vertical="center"/>
    </xf>
    <xf numFmtId="0" fontId="3" fillId="0" borderId="13" xfId="59" applyFont="1" applyFill="1" applyBorder="1" applyAlignment="1">
      <alignment horizontal="center" vertical="center"/>
      <protection/>
    </xf>
    <xf numFmtId="0" fontId="3" fillId="0" borderId="12" xfId="59" applyFont="1" applyFill="1" applyBorder="1" applyAlignment="1">
      <alignment horizontal="center" vertical="center"/>
      <protection/>
    </xf>
    <xf numFmtId="0" fontId="3" fillId="37" borderId="10" xfId="57" applyFont="1" applyFill="1" applyBorder="1" applyAlignment="1">
      <alignment horizontal="left" vertical="center" wrapText="1"/>
      <protection/>
    </xf>
    <xf numFmtId="0" fontId="3" fillId="37" borderId="10" xfId="56" applyFont="1" applyFill="1" applyBorder="1" applyAlignment="1">
      <alignment horizontal="left" vertical="center" wrapText="1"/>
      <protection/>
    </xf>
    <xf numFmtId="0" fontId="68" fillId="47" borderId="13" xfId="0" applyFont="1" applyFill="1" applyBorder="1" applyAlignment="1">
      <alignment horizontal="center" vertical="center" textRotation="90"/>
    </xf>
    <xf numFmtId="0" fontId="68" fillId="47" borderId="14" xfId="0" applyFont="1" applyFill="1" applyBorder="1" applyAlignment="1">
      <alignment horizontal="center" vertical="center" textRotation="90"/>
    </xf>
    <xf numFmtId="0" fontId="68" fillId="47" borderId="12" xfId="0" applyFont="1" applyFill="1" applyBorder="1" applyAlignment="1">
      <alignment horizontal="center" vertical="center" textRotation="90"/>
    </xf>
    <xf numFmtId="0" fontId="70" fillId="39" borderId="15" xfId="0" applyFont="1" applyFill="1" applyBorder="1" applyAlignment="1">
      <alignment horizontal="center" vertical="center" wrapText="1"/>
    </xf>
    <xf numFmtId="0" fontId="70" fillId="39" borderId="16" xfId="0" applyFont="1" applyFill="1" applyBorder="1" applyAlignment="1">
      <alignment horizontal="center" vertical="center" wrapText="1"/>
    </xf>
    <xf numFmtId="0" fontId="70" fillId="39" borderId="18" xfId="0" applyFont="1" applyFill="1" applyBorder="1" applyAlignment="1">
      <alignment horizontal="center" vertical="center" wrapText="1"/>
    </xf>
    <xf numFmtId="0" fontId="70" fillId="39" borderId="19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4" fillId="43" borderId="10" xfId="0" applyFont="1" applyFill="1" applyBorder="1" applyAlignment="1">
      <alignment horizontal="center" vertical="center"/>
    </xf>
    <xf numFmtId="0" fontId="3" fillId="37" borderId="13" xfId="59" applyFont="1" applyFill="1" applyBorder="1" applyAlignment="1">
      <alignment horizontal="center" vertical="center" wrapText="1"/>
      <protection/>
    </xf>
    <xf numFmtId="0" fontId="3" fillId="36" borderId="12" xfId="59" applyFont="1" applyFill="1" applyBorder="1" applyAlignment="1">
      <alignment horizontal="center" vertical="center" wrapText="1"/>
      <protection/>
    </xf>
    <xf numFmtId="0" fontId="4" fillId="34" borderId="13" xfId="59" applyFont="1" applyFill="1" applyBorder="1" applyAlignment="1">
      <alignment horizontal="center" vertical="center"/>
      <protection/>
    </xf>
    <xf numFmtId="0" fontId="4" fillId="34" borderId="14" xfId="59" applyFont="1" applyFill="1" applyBorder="1" applyAlignment="1">
      <alignment horizontal="center" vertical="center"/>
      <protection/>
    </xf>
    <xf numFmtId="0" fontId="4" fillId="34" borderId="12" xfId="59" applyFont="1" applyFill="1" applyBorder="1" applyAlignment="1">
      <alignment horizontal="center" vertical="center"/>
      <protection/>
    </xf>
    <xf numFmtId="0" fontId="3" fillId="37" borderId="10" xfId="59" applyFont="1" applyFill="1" applyBorder="1" applyAlignment="1">
      <alignment vertical="center" wrapText="1"/>
      <protection/>
    </xf>
    <xf numFmtId="0" fontId="4" fillId="34" borderId="10" xfId="59" applyFont="1" applyFill="1" applyBorder="1" applyAlignment="1">
      <alignment horizontal="center" vertical="center"/>
      <protection/>
    </xf>
    <xf numFmtId="0" fontId="4" fillId="35" borderId="11" xfId="59" applyFont="1" applyFill="1" applyBorder="1" applyAlignment="1">
      <alignment horizontal="center" vertical="center" wrapText="1"/>
      <protection/>
    </xf>
    <xf numFmtId="0" fontId="4" fillId="35" borderId="21" xfId="59" applyFont="1" applyFill="1" applyBorder="1" applyAlignment="1">
      <alignment horizontal="center" vertical="center" wrapText="1"/>
      <protection/>
    </xf>
    <xf numFmtId="0" fontId="4" fillId="35" borderId="22" xfId="59" applyFont="1" applyFill="1" applyBorder="1" applyAlignment="1">
      <alignment horizontal="center" vertical="center" wrapText="1"/>
      <protection/>
    </xf>
    <xf numFmtId="0" fontId="4" fillId="38" borderId="11" xfId="59" applyFont="1" applyFill="1" applyBorder="1" applyAlignment="1">
      <alignment horizontal="center" wrapText="1"/>
      <protection/>
    </xf>
    <xf numFmtId="0" fontId="4" fillId="38" borderId="21" xfId="59" applyFont="1" applyFill="1" applyBorder="1" applyAlignment="1">
      <alignment horizontal="center" wrapText="1"/>
      <protection/>
    </xf>
    <xf numFmtId="0" fontId="4" fillId="38" borderId="22" xfId="59" applyFont="1" applyFill="1" applyBorder="1" applyAlignment="1">
      <alignment horizontal="center" wrapText="1"/>
      <protection/>
    </xf>
    <xf numFmtId="0" fontId="4" fillId="34" borderId="10" xfId="47" applyNumberFormat="1" applyFont="1" applyFill="1" applyBorder="1" applyAlignment="1">
      <alignment horizontal="center" vertical="center" wrapText="1"/>
    </xf>
    <xf numFmtId="0" fontId="4" fillId="34" borderId="12" xfId="47" applyNumberFormat="1" applyFont="1" applyFill="1" applyBorder="1" applyAlignment="1">
      <alignment horizontal="center" vertical="center" wrapText="1"/>
    </xf>
    <xf numFmtId="0" fontId="3" fillId="37" borderId="10" xfId="59" applyFont="1" applyFill="1" applyBorder="1" applyAlignment="1">
      <alignment vertical="center"/>
      <protection/>
    </xf>
    <xf numFmtId="0" fontId="3" fillId="37" borderId="13" xfId="59" applyFont="1" applyFill="1" applyBorder="1" applyAlignment="1">
      <alignment vertical="center" wrapText="1"/>
      <protection/>
    </xf>
    <xf numFmtId="0" fontId="3" fillId="37" borderId="12" xfId="59" applyFont="1" applyFill="1" applyBorder="1" applyAlignment="1">
      <alignment vertical="center" wrapText="1"/>
      <protection/>
    </xf>
    <xf numFmtId="0" fontId="3" fillId="37" borderId="10" xfId="59" applyFont="1" applyFill="1" applyBorder="1" applyAlignment="1">
      <alignment horizontal="left" vertical="center" wrapText="1" shrinkToFit="1"/>
      <protection/>
    </xf>
    <xf numFmtId="0" fontId="4" fillId="34" borderId="11" xfId="58" applyFont="1" applyFill="1" applyBorder="1" applyAlignment="1">
      <alignment horizontal="center" vertical="center"/>
      <protection/>
    </xf>
    <xf numFmtId="0" fontId="4" fillId="34" borderId="21" xfId="58" applyFont="1" applyFill="1" applyBorder="1" applyAlignment="1">
      <alignment horizontal="center" vertical="center"/>
      <protection/>
    </xf>
    <xf numFmtId="0" fontId="4" fillId="34" borderId="22" xfId="58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72" fillId="43" borderId="13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2" fillId="42" borderId="13" xfId="0" applyFont="1" applyFill="1" applyBorder="1" applyAlignment="1">
      <alignment horizontal="center" vertical="center" wrapText="1"/>
    </xf>
    <xf numFmtId="0" fontId="72" fillId="42" borderId="14" xfId="0" applyFont="1" applyFill="1" applyBorder="1" applyAlignment="1">
      <alignment horizontal="center" vertical="center" wrapText="1"/>
    </xf>
    <xf numFmtId="0" fontId="72" fillId="42" borderId="12" xfId="0" applyFont="1" applyFill="1" applyBorder="1" applyAlignment="1">
      <alignment horizontal="center" vertical="center" wrapText="1"/>
    </xf>
    <xf numFmtId="0" fontId="70" fillId="37" borderId="13" xfId="0" applyFont="1" applyFill="1" applyBorder="1" applyAlignment="1">
      <alignment horizontal="center" vertical="center" wrapText="1"/>
    </xf>
    <xf numFmtId="0" fontId="70" fillId="37" borderId="12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9" fillId="0" borderId="0" xfId="0" applyFont="1" applyAlignment="1">
      <alignment horizontal="left"/>
    </xf>
    <xf numFmtId="0" fontId="70" fillId="0" borderId="10" xfId="0" applyFont="1" applyBorder="1" applyAlignment="1">
      <alignment horizontal="left" vertical="center" wrapText="1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2" fillId="42" borderId="10" xfId="0" applyFont="1" applyFill="1" applyBorder="1" applyAlignment="1">
      <alignment horizontal="center" vertical="center" wrapText="1"/>
    </xf>
    <xf numFmtId="0" fontId="82" fillId="43" borderId="10" xfId="0" applyFont="1" applyFill="1" applyBorder="1" applyAlignment="1">
      <alignment horizontal="center" vertical="center" wrapText="1"/>
    </xf>
    <xf numFmtId="0" fontId="70" fillId="42" borderId="10" xfId="0" applyFont="1" applyFill="1" applyBorder="1" applyAlignment="1">
      <alignment horizontal="center" vertical="center" wrapText="1"/>
    </xf>
    <xf numFmtId="0" fontId="70" fillId="37" borderId="10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3" fillId="37" borderId="13" xfId="56" applyFont="1" applyFill="1" applyBorder="1" applyAlignment="1">
      <alignment horizontal="left" vertical="center" wrapText="1"/>
      <protection/>
    </xf>
    <xf numFmtId="0" fontId="3" fillId="37" borderId="12" xfId="56" applyFont="1" applyFill="1" applyBorder="1" applyAlignment="1">
      <alignment horizontal="left" vertical="center" wrapText="1"/>
      <protection/>
    </xf>
    <xf numFmtId="0" fontId="17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left" vertical="center" wrapText="1"/>
    </xf>
    <xf numFmtId="0" fontId="3" fillId="37" borderId="21" xfId="0" applyFont="1" applyFill="1" applyBorder="1" applyAlignment="1">
      <alignment horizontal="left" vertical="center" wrapText="1"/>
    </xf>
    <xf numFmtId="0" fontId="3" fillId="37" borderId="22" xfId="0" applyFont="1" applyFill="1" applyBorder="1" applyAlignment="1">
      <alignment horizontal="left" vertical="center" wrapText="1"/>
    </xf>
    <xf numFmtId="0" fontId="3" fillId="37" borderId="13" xfId="56" applyFont="1" applyFill="1" applyBorder="1" applyAlignment="1">
      <alignment vertical="center" wrapText="1"/>
      <protection/>
    </xf>
    <xf numFmtId="0" fontId="3" fillId="37" borderId="12" xfId="56" applyFont="1" applyFill="1" applyBorder="1" applyAlignment="1">
      <alignment vertical="center" wrapText="1"/>
      <protection/>
    </xf>
    <xf numFmtId="0" fontId="3" fillId="37" borderId="14" xfId="56" applyFont="1" applyFill="1" applyBorder="1" applyAlignment="1">
      <alignment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7" borderId="11" xfId="0" applyFont="1" applyFill="1" applyBorder="1" applyAlignment="1">
      <alignment horizontal="left" vertical="center"/>
    </xf>
    <xf numFmtId="0" fontId="3" fillId="37" borderId="21" xfId="0" applyFont="1" applyFill="1" applyBorder="1" applyAlignment="1">
      <alignment horizontal="left" vertical="center"/>
    </xf>
    <xf numFmtId="0" fontId="3" fillId="37" borderId="22" xfId="0" applyFont="1" applyFill="1" applyBorder="1" applyAlignment="1">
      <alignment horizontal="left" vertical="center"/>
    </xf>
    <xf numFmtId="0" fontId="70" fillId="37" borderId="13" xfId="0" applyFont="1" applyFill="1" applyBorder="1" applyAlignment="1">
      <alignment horizontal="left" vertical="center" wrapText="1"/>
    </xf>
    <xf numFmtId="0" fontId="70" fillId="37" borderId="14" xfId="0" applyFont="1" applyFill="1" applyBorder="1" applyAlignment="1">
      <alignment horizontal="left" vertical="center" wrapText="1"/>
    </xf>
    <xf numFmtId="0" fontId="70" fillId="37" borderId="12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37" borderId="0" xfId="0" applyFont="1" applyFill="1" applyAlignment="1">
      <alignment horizontal="left" vertical="center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5" xfId="58"/>
    <cellStyle name="Normalny 6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Walutowy 4" xfId="71"/>
    <cellStyle name="Walutowy 5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0</xdr:rowOff>
    </xdr:from>
    <xdr:to>
      <xdr:col>3</xdr:col>
      <xdr:colOff>161925</xdr:colOff>
      <xdr:row>4</xdr:row>
      <xdr:rowOff>171450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962025" cy="6953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200025</xdr:colOff>
      <xdr:row>1</xdr:row>
      <xdr:rowOff>0</xdr:rowOff>
    </xdr:from>
    <xdr:to>
      <xdr:col>4</xdr:col>
      <xdr:colOff>2724150</xdr:colOff>
      <xdr:row>5</xdr:row>
      <xdr:rowOff>66675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247775" y="180975"/>
          <a:ext cx="38671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16</xdr:col>
      <xdr:colOff>200025</xdr:colOff>
      <xdr:row>13</xdr:row>
      <xdr:rowOff>9525</xdr:rowOff>
    </xdr:from>
    <xdr:to>
      <xdr:col>19</xdr:col>
      <xdr:colOff>104775</xdr:colOff>
      <xdr:row>14</xdr:row>
      <xdr:rowOff>152400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11953875" y="2667000"/>
          <a:ext cx="17526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DOKONANO SPROSTOWANIA
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2.12.2015 E. Kruczek</a:t>
          </a:r>
        </a:p>
      </xdr:txBody>
    </xdr:sp>
    <xdr:clientData/>
  </xdr:twoCellAnchor>
  <xdr:twoCellAnchor>
    <xdr:from>
      <xdr:col>10</xdr:col>
      <xdr:colOff>66675</xdr:colOff>
      <xdr:row>39</xdr:row>
      <xdr:rowOff>47625</xdr:rowOff>
    </xdr:from>
    <xdr:to>
      <xdr:col>10</xdr:col>
      <xdr:colOff>257175</xdr:colOff>
      <xdr:row>39</xdr:row>
      <xdr:rowOff>133350</xdr:rowOff>
    </xdr:to>
    <xdr:sp>
      <xdr:nvSpPr>
        <xdr:cNvPr id="4" name="Łącznik prostoliniowy 4"/>
        <xdr:cNvSpPr>
          <a:spLocks/>
        </xdr:cNvSpPr>
      </xdr:nvSpPr>
      <xdr:spPr>
        <a:xfrm flipH="1">
          <a:off x="8829675" y="8972550"/>
          <a:ext cx="190500" cy="85725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47625</xdr:colOff>
      <xdr:row>157</xdr:row>
      <xdr:rowOff>38100</xdr:rowOff>
    </xdr:from>
    <xdr:to>
      <xdr:col>10</xdr:col>
      <xdr:colOff>180975</xdr:colOff>
      <xdr:row>157</xdr:row>
      <xdr:rowOff>142875</xdr:rowOff>
    </xdr:to>
    <xdr:sp>
      <xdr:nvSpPr>
        <xdr:cNvPr id="5" name="Łącznik prostoliniowy 6"/>
        <xdr:cNvSpPr>
          <a:spLocks/>
        </xdr:cNvSpPr>
      </xdr:nvSpPr>
      <xdr:spPr>
        <a:xfrm flipH="1">
          <a:off x="8810625" y="32880300"/>
          <a:ext cx="133350" cy="104775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4"/>
  <sheetViews>
    <sheetView tabSelected="1" zoomScale="78" zoomScaleNormal="78" zoomScalePageLayoutView="0" workbookViewId="0" topLeftCell="A1">
      <selection activeCell="V159" sqref="V159"/>
    </sheetView>
  </sheetViews>
  <sheetFormatPr defaultColWidth="8.796875" defaultRowHeight="14.25"/>
  <cols>
    <col min="1" max="1" width="3.59765625" style="2" customWidth="1"/>
    <col min="2" max="2" width="3.5" style="0" customWidth="1"/>
    <col min="3" max="3" width="3.8984375" style="7" customWidth="1"/>
    <col min="4" max="4" width="14.09765625" style="0" customWidth="1"/>
    <col min="5" max="5" width="31.19921875" style="0" customWidth="1"/>
    <col min="6" max="6" width="5.59765625" style="0" customWidth="1"/>
    <col min="7" max="7" width="6.19921875" style="0" customWidth="1"/>
    <col min="8" max="8" width="9" style="0" customWidth="1"/>
    <col min="9" max="9" width="8.5" style="0" customWidth="1"/>
    <col min="10" max="10" width="6.3984375" style="0" customWidth="1"/>
    <col min="11" max="11" width="5.19921875" style="0" customWidth="1"/>
    <col min="12" max="12" width="5.09765625" style="0" customWidth="1"/>
    <col min="13" max="13" width="4.19921875" style="0" customWidth="1"/>
    <col min="14" max="14" width="4" style="0" customWidth="1"/>
    <col min="15" max="15" width="4.09765625" style="0" customWidth="1"/>
    <col min="17" max="17" width="5.8984375" style="0" customWidth="1"/>
    <col min="18" max="18" width="6.8984375" style="0" customWidth="1"/>
    <col min="19" max="19" width="6.59765625" style="0" customWidth="1"/>
    <col min="20" max="20" width="5.3984375" style="0" customWidth="1"/>
  </cols>
  <sheetData>
    <row r="1" spans="1:20" ht="14.25">
      <c r="A1" s="41"/>
      <c r="D1" s="42"/>
      <c r="E1" s="42"/>
      <c r="J1" s="24"/>
      <c r="T1" s="43" t="s">
        <v>244</v>
      </c>
    </row>
    <row r="2" spans="1:10" ht="14.25">
      <c r="A2" s="41"/>
      <c r="D2" s="42"/>
      <c r="E2" s="42"/>
      <c r="I2" s="274"/>
      <c r="J2" s="274"/>
    </row>
    <row r="3" spans="1:20" ht="15" customHeight="1">
      <c r="A3" s="45"/>
      <c r="B3" s="25"/>
      <c r="C3" s="23"/>
      <c r="D3" s="46"/>
      <c r="E3" s="46"/>
      <c r="J3" s="24"/>
      <c r="P3" s="47"/>
      <c r="Q3" s="47"/>
      <c r="R3" s="47"/>
      <c r="S3" s="47"/>
      <c r="T3" s="178" t="s">
        <v>241</v>
      </c>
    </row>
    <row r="4" spans="1:20" ht="12" customHeight="1">
      <c r="A4" s="45"/>
      <c r="B4" s="1"/>
      <c r="C4" s="8"/>
      <c r="D4" s="42"/>
      <c r="E4" s="42"/>
      <c r="I4" s="47"/>
      <c r="J4" s="47"/>
      <c r="K4" s="47"/>
      <c r="P4" s="47"/>
      <c r="Q4" s="47"/>
      <c r="R4" s="47"/>
      <c r="S4" s="47"/>
      <c r="T4" s="178" t="s">
        <v>0</v>
      </c>
    </row>
    <row r="5" spans="1:20" ht="13.5" customHeight="1">
      <c r="A5" s="41"/>
      <c r="D5" s="42"/>
      <c r="E5" s="42"/>
      <c r="I5" s="47"/>
      <c r="J5" s="47"/>
      <c r="K5" s="47"/>
      <c r="N5" s="148"/>
      <c r="O5" s="148"/>
      <c r="P5" s="148"/>
      <c r="Q5" s="148"/>
      <c r="R5" s="148"/>
      <c r="S5" s="148"/>
      <c r="T5" s="178" t="s">
        <v>242</v>
      </c>
    </row>
    <row r="6" spans="1:20" ht="13.5" customHeight="1">
      <c r="A6" s="41"/>
      <c r="D6" s="42"/>
      <c r="E6" s="42"/>
      <c r="I6" s="47"/>
      <c r="J6" s="47"/>
      <c r="K6" s="47"/>
      <c r="L6" s="47"/>
      <c r="M6" s="47"/>
      <c r="T6" s="178" t="s">
        <v>245</v>
      </c>
    </row>
    <row r="7" spans="1:20" ht="15.75">
      <c r="A7" s="41"/>
      <c r="D7" s="42"/>
      <c r="E7" s="42"/>
      <c r="F7" s="3"/>
      <c r="J7" s="24"/>
      <c r="T7" s="41"/>
    </row>
    <row r="8" spans="1:20" ht="21.75" customHeight="1">
      <c r="A8" s="276" t="s">
        <v>1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</row>
    <row r="9" spans="1:20" ht="19.5" customHeight="1">
      <c r="A9" s="277" t="s">
        <v>2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</row>
    <row r="10" spans="1:20" ht="16.5" customHeight="1">
      <c r="A10" s="277" t="s">
        <v>3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</row>
    <row r="11" spans="1:20" ht="20.25" customHeight="1">
      <c r="A11" s="277" t="s">
        <v>191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</row>
    <row r="12" spans="1:20" ht="17.25" customHeight="1">
      <c r="A12" s="277" t="s">
        <v>4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</row>
    <row r="13" spans="1:20" ht="15.75" customHeight="1">
      <c r="A13" s="277" t="s">
        <v>5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</row>
    <row r="14" spans="1:20" ht="18.75" customHeight="1">
      <c r="A14" s="277" t="s">
        <v>6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</row>
    <row r="15" spans="1:20" ht="18.75" customHeight="1">
      <c r="A15" s="277" t="s">
        <v>7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</row>
    <row r="16" ht="15.75" customHeight="1">
      <c r="A16" s="41"/>
    </row>
    <row r="17" spans="1:20" ht="23.25" customHeight="1">
      <c r="A17" s="281" t="s">
        <v>8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</row>
    <row r="18" spans="1:20" ht="14.25" customHeight="1">
      <c r="A18" s="207" t="s">
        <v>9</v>
      </c>
      <c r="B18" s="195" t="s">
        <v>10</v>
      </c>
      <c r="C18" s="195" t="s">
        <v>11</v>
      </c>
      <c r="D18" s="201" t="s">
        <v>12</v>
      </c>
      <c r="E18" s="201" t="s">
        <v>13</v>
      </c>
      <c r="F18" s="195" t="s">
        <v>14</v>
      </c>
      <c r="G18" s="201" t="s">
        <v>15</v>
      </c>
      <c r="H18" s="204" t="s">
        <v>16</v>
      </c>
      <c r="I18" s="205"/>
      <c r="J18" s="205"/>
      <c r="K18" s="205"/>
      <c r="L18" s="205"/>
      <c r="M18" s="205"/>
      <c r="N18" s="205"/>
      <c r="O18" s="205"/>
      <c r="P18" s="206"/>
      <c r="Q18" s="204" t="s">
        <v>17</v>
      </c>
      <c r="R18" s="205"/>
      <c r="S18" s="206"/>
      <c r="T18" s="232" t="s">
        <v>187</v>
      </c>
    </row>
    <row r="19" spans="1:20" ht="14.25" customHeight="1">
      <c r="A19" s="208"/>
      <c r="B19" s="196"/>
      <c r="C19" s="196"/>
      <c r="D19" s="202"/>
      <c r="E19" s="202"/>
      <c r="F19" s="196"/>
      <c r="G19" s="202"/>
      <c r="H19" s="235" t="s">
        <v>18</v>
      </c>
      <c r="I19" s="236"/>
      <c r="J19" s="207"/>
      <c r="K19" s="204" t="s">
        <v>19</v>
      </c>
      <c r="L19" s="205"/>
      <c r="M19" s="205"/>
      <c r="N19" s="205"/>
      <c r="O19" s="205"/>
      <c r="P19" s="206"/>
      <c r="Q19" s="195" t="s">
        <v>18</v>
      </c>
      <c r="R19" s="204" t="s">
        <v>19</v>
      </c>
      <c r="S19" s="206"/>
      <c r="T19" s="233"/>
    </row>
    <row r="20" spans="1:20" ht="39" customHeight="1">
      <c r="A20" s="208"/>
      <c r="B20" s="196"/>
      <c r="C20" s="196"/>
      <c r="D20" s="202"/>
      <c r="E20" s="202"/>
      <c r="F20" s="196"/>
      <c r="G20" s="202"/>
      <c r="H20" s="237"/>
      <c r="I20" s="238"/>
      <c r="J20" s="209"/>
      <c r="K20" s="204" t="s">
        <v>188</v>
      </c>
      <c r="L20" s="205"/>
      <c r="M20" s="205"/>
      <c r="N20" s="205"/>
      <c r="O20" s="206"/>
      <c r="P20" s="214" t="s">
        <v>189</v>
      </c>
      <c r="Q20" s="196"/>
      <c r="R20" s="195" t="s">
        <v>22</v>
      </c>
      <c r="S20" s="214" t="s">
        <v>20</v>
      </c>
      <c r="T20" s="233"/>
    </row>
    <row r="21" spans="1:20" ht="76.5" customHeight="1">
      <c r="A21" s="209"/>
      <c r="B21" s="197"/>
      <c r="C21" s="197"/>
      <c r="D21" s="203"/>
      <c r="E21" s="203"/>
      <c r="F21" s="197"/>
      <c r="G21" s="203"/>
      <c r="H21" s="48" t="s">
        <v>190</v>
      </c>
      <c r="I21" s="49" t="s">
        <v>20</v>
      </c>
      <c r="J21" s="48" t="s">
        <v>21</v>
      </c>
      <c r="K21" s="50" t="s">
        <v>23</v>
      </c>
      <c r="L21" s="50" t="s">
        <v>24</v>
      </c>
      <c r="M21" s="50" t="s">
        <v>25</v>
      </c>
      <c r="N21" s="50" t="s">
        <v>26</v>
      </c>
      <c r="O21" s="50" t="s">
        <v>27</v>
      </c>
      <c r="P21" s="215"/>
      <c r="Q21" s="197"/>
      <c r="R21" s="197"/>
      <c r="S21" s="215"/>
      <c r="T21" s="234"/>
    </row>
    <row r="22" spans="1:20" s="57" customFormat="1" ht="14.25">
      <c r="A22" s="265">
        <v>1</v>
      </c>
      <c r="B22" s="268" t="s">
        <v>123</v>
      </c>
      <c r="C22" s="56">
        <v>1</v>
      </c>
      <c r="D22" s="51" t="s">
        <v>28</v>
      </c>
      <c r="E22" s="275" t="s">
        <v>29</v>
      </c>
      <c r="F22" s="52" t="s">
        <v>30</v>
      </c>
      <c r="G22" s="52" t="s">
        <v>31</v>
      </c>
      <c r="H22" s="52">
        <v>30</v>
      </c>
      <c r="I22" s="53">
        <f>P22</f>
        <v>20</v>
      </c>
      <c r="J22" s="53">
        <f>H22+I22</f>
        <v>50</v>
      </c>
      <c r="K22" s="52">
        <v>30</v>
      </c>
      <c r="L22" s="52"/>
      <c r="M22" s="52"/>
      <c r="N22" s="52"/>
      <c r="O22" s="53"/>
      <c r="P22" s="53">
        <v>20</v>
      </c>
      <c r="Q22" s="53">
        <v>2</v>
      </c>
      <c r="R22" s="53">
        <v>1.2</v>
      </c>
      <c r="S22" s="53">
        <v>0.8</v>
      </c>
      <c r="T22" s="105">
        <v>0</v>
      </c>
    </row>
    <row r="23" spans="1:20" s="57" customFormat="1" ht="11.25" customHeight="1">
      <c r="A23" s="265"/>
      <c r="B23" s="269"/>
      <c r="C23" s="56">
        <v>1</v>
      </c>
      <c r="D23" s="51" t="s">
        <v>32</v>
      </c>
      <c r="E23" s="275"/>
      <c r="F23" s="52" t="s">
        <v>30</v>
      </c>
      <c r="G23" s="52" t="s">
        <v>33</v>
      </c>
      <c r="H23" s="52">
        <v>30</v>
      </c>
      <c r="I23" s="53">
        <f aca="true" t="shared" si="0" ref="I23:I35">P23</f>
        <v>20</v>
      </c>
      <c r="J23" s="53">
        <f aca="true" t="shared" si="1" ref="J23:J35">H23+I23</f>
        <v>50</v>
      </c>
      <c r="K23" s="52"/>
      <c r="L23" s="52">
        <v>30</v>
      </c>
      <c r="M23" s="52"/>
      <c r="N23" s="52"/>
      <c r="O23" s="52"/>
      <c r="P23" s="52">
        <v>20</v>
      </c>
      <c r="Q23" s="52">
        <v>2</v>
      </c>
      <c r="R23" s="52">
        <v>1.2</v>
      </c>
      <c r="S23" s="52">
        <v>0.8</v>
      </c>
      <c r="T23" s="105">
        <v>0</v>
      </c>
    </row>
    <row r="24" spans="1:20" s="57" customFormat="1" ht="15" customHeight="1">
      <c r="A24" s="52">
        <v>2</v>
      </c>
      <c r="B24" s="269"/>
      <c r="C24" s="56">
        <v>1</v>
      </c>
      <c r="D24" s="51" t="s">
        <v>34</v>
      </c>
      <c r="E24" s="51" t="s">
        <v>35</v>
      </c>
      <c r="F24" s="52" t="s">
        <v>36</v>
      </c>
      <c r="G24" s="52" t="s">
        <v>37</v>
      </c>
      <c r="H24" s="52">
        <v>30</v>
      </c>
      <c r="I24" s="53">
        <f t="shared" si="0"/>
        <v>40</v>
      </c>
      <c r="J24" s="53">
        <f t="shared" si="1"/>
        <v>70</v>
      </c>
      <c r="K24" s="52">
        <v>30</v>
      </c>
      <c r="L24" s="52"/>
      <c r="M24" s="52"/>
      <c r="N24" s="52"/>
      <c r="O24" s="52"/>
      <c r="P24" s="52">
        <v>40</v>
      </c>
      <c r="Q24" s="52">
        <v>3</v>
      </c>
      <c r="R24" s="52">
        <v>1.4</v>
      </c>
      <c r="S24" s="52">
        <v>1.6</v>
      </c>
      <c r="T24" s="105">
        <v>5</v>
      </c>
    </row>
    <row r="25" spans="1:20" s="57" customFormat="1" ht="14.25">
      <c r="A25" s="52">
        <v>3</v>
      </c>
      <c r="B25" s="269"/>
      <c r="C25" s="56">
        <v>1</v>
      </c>
      <c r="D25" s="51" t="s">
        <v>38</v>
      </c>
      <c r="E25" s="51" t="s">
        <v>39</v>
      </c>
      <c r="F25" s="52" t="s">
        <v>30</v>
      </c>
      <c r="G25" s="52" t="s">
        <v>37</v>
      </c>
      <c r="H25" s="52">
        <v>30</v>
      </c>
      <c r="I25" s="53">
        <f t="shared" si="0"/>
        <v>20</v>
      </c>
      <c r="J25" s="53">
        <f t="shared" si="1"/>
        <v>50</v>
      </c>
      <c r="K25" s="52"/>
      <c r="L25" s="52"/>
      <c r="M25" s="52">
        <v>30</v>
      </c>
      <c r="N25" s="52"/>
      <c r="O25" s="52"/>
      <c r="P25" s="52">
        <v>20</v>
      </c>
      <c r="Q25" s="52">
        <v>2</v>
      </c>
      <c r="R25" s="52">
        <v>1.2</v>
      </c>
      <c r="S25" s="52">
        <v>0.8</v>
      </c>
      <c r="T25" s="105">
        <v>0</v>
      </c>
    </row>
    <row r="26" spans="1:20" s="57" customFormat="1" ht="31.5" customHeight="1">
      <c r="A26" s="52">
        <v>4</v>
      </c>
      <c r="B26" s="269"/>
      <c r="C26" s="56">
        <v>1</v>
      </c>
      <c r="D26" s="54" t="s">
        <v>40</v>
      </c>
      <c r="E26" s="51" t="s">
        <v>41</v>
      </c>
      <c r="F26" s="52" t="s">
        <v>42</v>
      </c>
      <c r="G26" s="52" t="s">
        <v>37</v>
      </c>
      <c r="H26" s="52">
        <v>15</v>
      </c>
      <c r="I26" s="53">
        <f t="shared" si="0"/>
        <v>10</v>
      </c>
      <c r="J26" s="53">
        <f t="shared" si="1"/>
        <v>25</v>
      </c>
      <c r="K26" s="52">
        <v>15</v>
      </c>
      <c r="L26" s="52"/>
      <c r="M26" s="52"/>
      <c r="N26" s="52"/>
      <c r="O26" s="52"/>
      <c r="P26" s="52">
        <v>10</v>
      </c>
      <c r="Q26" s="52">
        <v>1</v>
      </c>
      <c r="R26" s="52">
        <v>0.6</v>
      </c>
      <c r="S26" s="52">
        <v>0.4</v>
      </c>
      <c r="T26" s="105">
        <v>0</v>
      </c>
    </row>
    <row r="27" spans="1:20" s="57" customFormat="1" ht="14.25">
      <c r="A27" s="52">
        <v>5</v>
      </c>
      <c r="B27" s="269"/>
      <c r="C27" s="56">
        <v>1</v>
      </c>
      <c r="D27" s="51" t="s">
        <v>43</v>
      </c>
      <c r="E27" s="51" t="s">
        <v>44</v>
      </c>
      <c r="F27" s="52" t="s">
        <v>30</v>
      </c>
      <c r="G27" s="52" t="s">
        <v>33</v>
      </c>
      <c r="H27" s="52">
        <v>30</v>
      </c>
      <c r="I27" s="53">
        <f t="shared" si="0"/>
        <v>35</v>
      </c>
      <c r="J27" s="53">
        <f t="shared" si="1"/>
        <v>65</v>
      </c>
      <c r="K27" s="52">
        <v>30</v>
      </c>
      <c r="L27" s="52"/>
      <c r="M27" s="52"/>
      <c r="N27" s="52"/>
      <c r="O27" s="52"/>
      <c r="P27" s="52">
        <v>35</v>
      </c>
      <c r="Q27" s="52">
        <v>3</v>
      </c>
      <c r="R27" s="52">
        <v>1.6</v>
      </c>
      <c r="S27" s="52">
        <v>1.4</v>
      </c>
      <c r="T27" s="105">
        <v>10</v>
      </c>
    </row>
    <row r="28" spans="1:20" s="57" customFormat="1" ht="14.25">
      <c r="A28" s="52">
        <v>6</v>
      </c>
      <c r="B28" s="269"/>
      <c r="C28" s="56">
        <v>1</v>
      </c>
      <c r="D28" s="51" t="s">
        <v>45</v>
      </c>
      <c r="E28" s="51" t="s">
        <v>46</v>
      </c>
      <c r="F28" s="52" t="s">
        <v>47</v>
      </c>
      <c r="G28" s="52" t="s">
        <v>31</v>
      </c>
      <c r="H28" s="52">
        <v>30</v>
      </c>
      <c r="I28" s="53">
        <f t="shared" si="0"/>
        <v>35</v>
      </c>
      <c r="J28" s="53">
        <f t="shared" si="1"/>
        <v>65</v>
      </c>
      <c r="K28" s="52">
        <v>30</v>
      </c>
      <c r="L28" s="52"/>
      <c r="M28" s="52"/>
      <c r="N28" s="52"/>
      <c r="O28" s="52"/>
      <c r="P28" s="52">
        <v>35</v>
      </c>
      <c r="Q28" s="52">
        <v>3</v>
      </c>
      <c r="R28" s="52">
        <v>1.6</v>
      </c>
      <c r="S28" s="52">
        <v>1.4</v>
      </c>
      <c r="T28" s="105">
        <v>10</v>
      </c>
    </row>
    <row r="29" spans="1:20" s="57" customFormat="1" ht="14.25">
      <c r="A29" s="52">
        <v>7</v>
      </c>
      <c r="B29" s="269"/>
      <c r="C29" s="56">
        <v>1</v>
      </c>
      <c r="D29" s="51" t="s">
        <v>48</v>
      </c>
      <c r="E29" s="51" t="s">
        <v>49</v>
      </c>
      <c r="F29" s="52" t="s">
        <v>36</v>
      </c>
      <c r="G29" s="52" t="s">
        <v>37</v>
      </c>
      <c r="H29" s="52">
        <v>20</v>
      </c>
      <c r="I29" s="53">
        <f t="shared" si="0"/>
        <v>30</v>
      </c>
      <c r="J29" s="53">
        <f t="shared" si="1"/>
        <v>50</v>
      </c>
      <c r="K29" s="52">
        <v>20</v>
      </c>
      <c r="L29" s="52"/>
      <c r="M29" s="52"/>
      <c r="N29" s="52"/>
      <c r="O29" s="52"/>
      <c r="P29" s="52">
        <v>30</v>
      </c>
      <c r="Q29" s="52">
        <v>2</v>
      </c>
      <c r="R29" s="52">
        <v>0.8</v>
      </c>
      <c r="S29" s="52">
        <v>1.2</v>
      </c>
      <c r="T29" s="105">
        <v>0</v>
      </c>
    </row>
    <row r="30" spans="1:20" s="57" customFormat="1" ht="14.25">
      <c r="A30" s="265">
        <v>8</v>
      </c>
      <c r="B30" s="269"/>
      <c r="C30" s="56">
        <v>1</v>
      </c>
      <c r="D30" s="55" t="s">
        <v>50</v>
      </c>
      <c r="E30" s="273" t="s">
        <v>51</v>
      </c>
      <c r="F30" s="52" t="s">
        <v>36</v>
      </c>
      <c r="G30" s="52" t="s">
        <v>31</v>
      </c>
      <c r="H30" s="52">
        <v>30</v>
      </c>
      <c r="I30" s="53">
        <f t="shared" si="0"/>
        <v>20</v>
      </c>
      <c r="J30" s="53">
        <f t="shared" si="1"/>
        <v>50</v>
      </c>
      <c r="K30" s="52">
        <v>30</v>
      </c>
      <c r="L30" s="52"/>
      <c r="M30" s="52"/>
      <c r="N30" s="52"/>
      <c r="O30" s="52"/>
      <c r="P30" s="52">
        <v>20</v>
      </c>
      <c r="Q30" s="52">
        <v>2</v>
      </c>
      <c r="R30" s="52">
        <v>1.2</v>
      </c>
      <c r="S30" s="52">
        <v>0.8</v>
      </c>
      <c r="T30" s="105">
        <v>0</v>
      </c>
    </row>
    <row r="31" spans="1:20" s="57" customFormat="1" ht="14.25">
      <c r="A31" s="265"/>
      <c r="B31" s="269"/>
      <c r="C31" s="56">
        <v>1</v>
      </c>
      <c r="D31" s="55" t="s">
        <v>52</v>
      </c>
      <c r="E31" s="273"/>
      <c r="F31" s="52" t="s">
        <v>36</v>
      </c>
      <c r="G31" s="52" t="s">
        <v>33</v>
      </c>
      <c r="H31" s="52">
        <v>30</v>
      </c>
      <c r="I31" s="53">
        <f t="shared" si="0"/>
        <v>20</v>
      </c>
      <c r="J31" s="53">
        <f t="shared" si="1"/>
        <v>50</v>
      </c>
      <c r="K31" s="52"/>
      <c r="L31" s="52">
        <v>30</v>
      </c>
      <c r="M31" s="52"/>
      <c r="N31" s="52"/>
      <c r="O31" s="52"/>
      <c r="P31" s="52">
        <v>20</v>
      </c>
      <c r="Q31" s="52">
        <v>2</v>
      </c>
      <c r="R31" s="52">
        <v>1.2</v>
      </c>
      <c r="S31" s="52">
        <v>0.8</v>
      </c>
      <c r="T31" s="105">
        <v>0</v>
      </c>
    </row>
    <row r="32" spans="1:20" s="57" customFormat="1" ht="12" customHeight="1">
      <c r="A32" s="265">
        <v>9</v>
      </c>
      <c r="B32" s="269"/>
      <c r="C32" s="56">
        <v>1</v>
      </c>
      <c r="D32" s="55" t="s">
        <v>53</v>
      </c>
      <c r="E32" s="273" t="s">
        <v>54</v>
      </c>
      <c r="F32" s="52" t="s">
        <v>36</v>
      </c>
      <c r="G32" s="52" t="s">
        <v>33</v>
      </c>
      <c r="H32" s="52">
        <v>30</v>
      </c>
      <c r="I32" s="53">
        <f t="shared" si="0"/>
        <v>20</v>
      </c>
      <c r="J32" s="53">
        <f t="shared" si="1"/>
        <v>50</v>
      </c>
      <c r="K32" s="52">
        <v>30</v>
      </c>
      <c r="L32" s="52"/>
      <c r="M32" s="52"/>
      <c r="N32" s="52"/>
      <c r="O32" s="52"/>
      <c r="P32" s="52">
        <v>20</v>
      </c>
      <c r="Q32" s="52">
        <v>2</v>
      </c>
      <c r="R32" s="52">
        <v>1.2</v>
      </c>
      <c r="S32" s="52">
        <v>0.8</v>
      </c>
      <c r="T32" s="105">
        <v>0</v>
      </c>
    </row>
    <row r="33" spans="1:20" s="57" customFormat="1" ht="14.25">
      <c r="A33" s="265"/>
      <c r="B33" s="269"/>
      <c r="C33" s="56">
        <v>1</v>
      </c>
      <c r="D33" s="55" t="s">
        <v>55</v>
      </c>
      <c r="E33" s="273"/>
      <c r="F33" s="52" t="s">
        <v>36</v>
      </c>
      <c r="G33" s="52" t="s">
        <v>33</v>
      </c>
      <c r="H33" s="52">
        <v>30</v>
      </c>
      <c r="I33" s="53">
        <f t="shared" si="0"/>
        <v>35</v>
      </c>
      <c r="J33" s="53">
        <f t="shared" si="1"/>
        <v>65</v>
      </c>
      <c r="K33" s="52"/>
      <c r="L33" s="52">
        <v>30</v>
      </c>
      <c r="M33" s="52"/>
      <c r="N33" s="52"/>
      <c r="O33" s="52"/>
      <c r="P33" s="52">
        <v>35</v>
      </c>
      <c r="Q33" s="52">
        <v>3</v>
      </c>
      <c r="R33" s="52">
        <v>1.6</v>
      </c>
      <c r="S33" s="52">
        <v>1.4</v>
      </c>
      <c r="T33" s="105">
        <v>10</v>
      </c>
    </row>
    <row r="34" spans="1:20" s="57" customFormat="1" ht="15.75" customHeight="1">
      <c r="A34" s="265">
        <v>10</v>
      </c>
      <c r="B34" s="269"/>
      <c r="C34" s="56">
        <v>1</v>
      </c>
      <c r="D34" s="55" t="s">
        <v>56</v>
      </c>
      <c r="E34" s="273" t="s">
        <v>57</v>
      </c>
      <c r="F34" s="52" t="s">
        <v>30</v>
      </c>
      <c r="G34" s="52" t="s">
        <v>33</v>
      </c>
      <c r="H34" s="52">
        <v>15</v>
      </c>
      <c r="I34" s="53">
        <f t="shared" si="0"/>
        <v>10</v>
      </c>
      <c r="J34" s="53">
        <f t="shared" si="1"/>
        <v>25</v>
      </c>
      <c r="K34" s="52">
        <v>15</v>
      </c>
      <c r="L34" s="52"/>
      <c r="M34" s="52"/>
      <c r="N34" s="52"/>
      <c r="O34" s="52"/>
      <c r="P34" s="52">
        <v>10</v>
      </c>
      <c r="Q34" s="52">
        <v>1</v>
      </c>
      <c r="R34" s="52">
        <v>0.6</v>
      </c>
      <c r="S34" s="52">
        <v>0.4</v>
      </c>
      <c r="T34" s="105">
        <v>0</v>
      </c>
    </row>
    <row r="35" spans="1:20" s="57" customFormat="1" ht="14.25">
      <c r="A35" s="265"/>
      <c r="B35" s="269"/>
      <c r="C35" s="56">
        <v>1</v>
      </c>
      <c r="D35" s="55" t="s">
        <v>58</v>
      </c>
      <c r="E35" s="273"/>
      <c r="F35" s="52" t="s">
        <v>30</v>
      </c>
      <c r="G35" s="52" t="s">
        <v>33</v>
      </c>
      <c r="H35" s="52">
        <v>30</v>
      </c>
      <c r="I35" s="53">
        <f t="shared" si="0"/>
        <v>20</v>
      </c>
      <c r="J35" s="53">
        <f t="shared" si="1"/>
        <v>50</v>
      </c>
      <c r="K35" s="52"/>
      <c r="L35" s="52">
        <v>30</v>
      </c>
      <c r="M35" s="52"/>
      <c r="N35" s="52"/>
      <c r="O35" s="52"/>
      <c r="P35" s="52">
        <v>20</v>
      </c>
      <c r="Q35" s="52">
        <v>2</v>
      </c>
      <c r="R35" s="52">
        <v>1.2</v>
      </c>
      <c r="S35" s="52">
        <v>0.8</v>
      </c>
      <c r="T35" s="105">
        <v>0</v>
      </c>
    </row>
    <row r="36" spans="1:20" s="57" customFormat="1" ht="14.25">
      <c r="A36" s="56"/>
      <c r="B36" s="269"/>
      <c r="C36" s="280" t="s">
        <v>59</v>
      </c>
      <c r="D36" s="280"/>
      <c r="E36" s="280"/>
      <c r="F36" s="280"/>
      <c r="G36" s="280"/>
      <c r="H36" s="58">
        <f>SUM(H22:H35)</f>
        <v>380</v>
      </c>
      <c r="I36" s="58">
        <f aca="true" t="shared" si="2" ref="I36:T36">SUM(I22:I35)</f>
        <v>335</v>
      </c>
      <c r="J36" s="58">
        <f t="shared" si="2"/>
        <v>715</v>
      </c>
      <c r="K36" s="58">
        <f t="shared" si="2"/>
        <v>230</v>
      </c>
      <c r="L36" s="58">
        <f t="shared" si="2"/>
        <v>120</v>
      </c>
      <c r="M36" s="58">
        <f t="shared" si="2"/>
        <v>30</v>
      </c>
      <c r="N36" s="58">
        <f t="shared" si="2"/>
        <v>0</v>
      </c>
      <c r="O36" s="58">
        <f t="shared" si="2"/>
        <v>0</v>
      </c>
      <c r="P36" s="58">
        <f t="shared" si="2"/>
        <v>335</v>
      </c>
      <c r="Q36" s="58">
        <f t="shared" si="2"/>
        <v>30</v>
      </c>
      <c r="R36" s="58">
        <f t="shared" si="2"/>
        <v>16.599999999999998</v>
      </c>
      <c r="S36" s="58">
        <f t="shared" si="2"/>
        <v>13.400000000000004</v>
      </c>
      <c r="T36" s="69">
        <f t="shared" si="2"/>
        <v>35</v>
      </c>
    </row>
    <row r="37" spans="1:20" s="57" customFormat="1" ht="16.5" customHeight="1">
      <c r="A37" s="265">
        <v>11</v>
      </c>
      <c r="B37" s="269"/>
      <c r="C37" s="282">
        <v>2</v>
      </c>
      <c r="D37" s="115" t="s">
        <v>60</v>
      </c>
      <c r="E37" s="283" t="s">
        <v>61</v>
      </c>
      <c r="F37" s="68" t="s">
        <v>30</v>
      </c>
      <c r="G37" s="68" t="s">
        <v>31</v>
      </c>
      <c r="H37" s="68">
        <v>45</v>
      </c>
      <c r="I37" s="68">
        <f>P37</f>
        <v>20</v>
      </c>
      <c r="J37" s="68">
        <f>H37+I37</f>
        <v>65</v>
      </c>
      <c r="K37" s="68">
        <v>45</v>
      </c>
      <c r="L37" s="68"/>
      <c r="M37" s="68"/>
      <c r="N37" s="68"/>
      <c r="O37" s="68"/>
      <c r="P37" s="68">
        <v>20</v>
      </c>
      <c r="Q37" s="68">
        <v>3</v>
      </c>
      <c r="R37" s="68">
        <v>2.1999999999999997</v>
      </c>
      <c r="S37" s="68">
        <v>0.8</v>
      </c>
      <c r="T37" s="106">
        <v>10</v>
      </c>
    </row>
    <row r="38" spans="1:20" s="57" customFormat="1" ht="14.25">
      <c r="A38" s="265"/>
      <c r="B38" s="269"/>
      <c r="C38" s="282"/>
      <c r="D38" s="116" t="s">
        <v>62</v>
      </c>
      <c r="E38" s="283"/>
      <c r="F38" s="68" t="s">
        <v>30</v>
      </c>
      <c r="G38" s="68" t="s">
        <v>33</v>
      </c>
      <c r="H38" s="68">
        <v>45</v>
      </c>
      <c r="I38" s="68">
        <f aca="true" t="shared" si="3" ref="I38:I53">P38</f>
        <v>20</v>
      </c>
      <c r="J38" s="68">
        <f aca="true" t="shared" si="4" ref="J38:J53">H38+I38</f>
        <v>65</v>
      </c>
      <c r="K38" s="68"/>
      <c r="L38" s="68">
        <v>45</v>
      </c>
      <c r="M38" s="68"/>
      <c r="N38" s="68"/>
      <c r="O38" s="68"/>
      <c r="P38" s="68">
        <v>20</v>
      </c>
      <c r="Q38" s="68">
        <v>3</v>
      </c>
      <c r="R38" s="68">
        <v>2.1999999999999997</v>
      </c>
      <c r="S38" s="68">
        <v>0.8</v>
      </c>
      <c r="T38" s="106">
        <v>10</v>
      </c>
    </row>
    <row r="39" spans="1:20" s="57" customFormat="1" ht="14.25">
      <c r="A39" s="52">
        <v>12</v>
      </c>
      <c r="B39" s="269"/>
      <c r="C39" s="56">
        <v>2</v>
      </c>
      <c r="D39" s="117" t="s">
        <v>63</v>
      </c>
      <c r="E39" s="117" t="s">
        <v>64</v>
      </c>
      <c r="F39" s="68" t="s">
        <v>42</v>
      </c>
      <c r="G39" s="68" t="s">
        <v>33</v>
      </c>
      <c r="H39" s="68">
        <v>30</v>
      </c>
      <c r="I39" s="68">
        <f t="shared" si="3"/>
        <v>20</v>
      </c>
      <c r="J39" s="68">
        <f t="shared" si="4"/>
        <v>50</v>
      </c>
      <c r="K39" s="68"/>
      <c r="L39" s="68">
        <v>30</v>
      </c>
      <c r="M39" s="68"/>
      <c r="N39" s="68"/>
      <c r="O39" s="68"/>
      <c r="P39" s="68">
        <v>20</v>
      </c>
      <c r="Q39" s="68">
        <v>2</v>
      </c>
      <c r="R39" s="68">
        <v>1.2</v>
      </c>
      <c r="S39" s="68">
        <v>0.8</v>
      </c>
      <c r="T39" s="106">
        <v>0</v>
      </c>
    </row>
    <row r="40" spans="1:20" s="57" customFormat="1" ht="14.25">
      <c r="A40" s="265">
        <v>13</v>
      </c>
      <c r="B40" s="269"/>
      <c r="C40" s="56">
        <v>2</v>
      </c>
      <c r="D40" s="115" t="s">
        <v>65</v>
      </c>
      <c r="E40" s="224" t="s">
        <v>66</v>
      </c>
      <c r="F40" s="68" t="s">
        <v>67</v>
      </c>
      <c r="G40" s="68" t="s">
        <v>37</v>
      </c>
      <c r="H40" s="68">
        <v>30</v>
      </c>
      <c r="I40" s="68">
        <f t="shared" si="3"/>
        <v>5</v>
      </c>
      <c r="J40" s="68">
        <f t="shared" si="4"/>
        <v>35</v>
      </c>
      <c r="K40" s="68" t="s">
        <v>249</v>
      </c>
      <c r="L40" s="68"/>
      <c r="M40" s="68"/>
      <c r="N40" s="68"/>
      <c r="O40" s="68"/>
      <c r="P40" s="68">
        <v>5</v>
      </c>
      <c r="Q40" s="68">
        <v>1</v>
      </c>
      <c r="R40" s="68">
        <v>0.8</v>
      </c>
      <c r="S40" s="68">
        <v>0.2</v>
      </c>
      <c r="T40" s="106">
        <v>0</v>
      </c>
    </row>
    <row r="41" spans="1:20" s="57" customFormat="1" ht="14.25">
      <c r="A41" s="265"/>
      <c r="B41" s="269"/>
      <c r="C41" s="56">
        <v>2</v>
      </c>
      <c r="D41" s="115" t="s">
        <v>68</v>
      </c>
      <c r="E41" s="224"/>
      <c r="F41" s="68" t="s">
        <v>67</v>
      </c>
      <c r="G41" s="68" t="s">
        <v>33</v>
      </c>
      <c r="H41" s="68">
        <v>30</v>
      </c>
      <c r="I41" s="68">
        <f t="shared" si="3"/>
        <v>0</v>
      </c>
      <c r="J41" s="68">
        <f t="shared" si="4"/>
        <v>30</v>
      </c>
      <c r="K41" s="68"/>
      <c r="L41" s="68">
        <v>30</v>
      </c>
      <c r="M41" s="68"/>
      <c r="N41" s="68"/>
      <c r="O41" s="68"/>
      <c r="P41" s="68">
        <v>0</v>
      </c>
      <c r="Q41" s="68">
        <v>1</v>
      </c>
      <c r="R41" s="68">
        <v>1</v>
      </c>
      <c r="S41" s="68">
        <v>0</v>
      </c>
      <c r="T41" s="106">
        <v>0</v>
      </c>
    </row>
    <row r="42" spans="1:20" s="57" customFormat="1" ht="14.25">
      <c r="A42" s="265">
        <v>14</v>
      </c>
      <c r="B42" s="269"/>
      <c r="C42" s="56">
        <v>2</v>
      </c>
      <c r="D42" s="115" t="s">
        <v>69</v>
      </c>
      <c r="E42" s="224" t="s">
        <v>70</v>
      </c>
      <c r="F42" s="68" t="s">
        <v>36</v>
      </c>
      <c r="G42" s="68" t="s">
        <v>33</v>
      </c>
      <c r="H42" s="68">
        <v>15</v>
      </c>
      <c r="I42" s="68">
        <f t="shared" si="3"/>
        <v>10</v>
      </c>
      <c r="J42" s="68">
        <f t="shared" si="4"/>
        <v>25</v>
      </c>
      <c r="K42" s="68">
        <v>15</v>
      </c>
      <c r="L42" s="68"/>
      <c r="M42" s="68"/>
      <c r="N42" s="68"/>
      <c r="O42" s="68"/>
      <c r="P42" s="68">
        <v>10</v>
      </c>
      <c r="Q42" s="68">
        <v>1</v>
      </c>
      <c r="R42" s="68">
        <v>0.6</v>
      </c>
      <c r="S42" s="68">
        <v>0.4</v>
      </c>
      <c r="T42" s="106">
        <v>0</v>
      </c>
    </row>
    <row r="43" spans="1:20" s="57" customFormat="1" ht="14.25">
      <c r="A43" s="265"/>
      <c r="B43" s="269"/>
      <c r="C43" s="56">
        <v>2</v>
      </c>
      <c r="D43" s="115" t="s">
        <v>71</v>
      </c>
      <c r="E43" s="224"/>
      <c r="F43" s="68" t="s">
        <v>36</v>
      </c>
      <c r="G43" s="68" t="s">
        <v>33</v>
      </c>
      <c r="H43" s="68">
        <v>15</v>
      </c>
      <c r="I43" s="68">
        <f t="shared" si="3"/>
        <v>25</v>
      </c>
      <c r="J43" s="68">
        <f t="shared" si="4"/>
        <v>40</v>
      </c>
      <c r="K43" s="68"/>
      <c r="L43" s="68">
        <v>15</v>
      </c>
      <c r="M43" s="68"/>
      <c r="N43" s="68"/>
      <c r="O43" s="68"/>
      <c r="P43" s="68">
        <v>25</v>
      </c>
      <c r="Q43" s="68">
        <v>2</v>
      </c>
      <c r="R43" s="68">
        <v>1</v>
      </c>
      <c r="S43" s="68">
        <v>1</v>
      </c>
      <c r="T43" s="106">
        <v>10</v>
      </c>
    </row>
    <row r="44" spans="1:20" s="57" customFormat="1" ht="14.25">
      <c r="A44" s="265">
        <v>15</v>
      </c>
      <c r="B44" s="269"/>
      <c r="C44" s="56">
        <v>2</v>
      </c>
      <c r="D44" s="115" t="s">
        <v>72</v>
      </c>
      <c r="E44" s="224" t="s">
        <v>73</v>
      </c>
      <c r="F44" s="68" t="s">
        <v>67</v>
      </c>
      <c r="G44" s="68" t="s">
        <v>33</v>
      </c>
      <c r="H44" s="68">
        <v>30</v>
      </c>
      <c r="I44" s="68">
        <f t="shared" si="3"/>
        <v>20</v>
      </c>
      <c r="J44" s="68">
        <f t="shared" si="4"/>
        <v>50</v>
      </c>
      <c r="K44" s="68">
        <v>30</v>
      </c>
      <c r="L44" s="68"/>
      <c r="M44" s="68"/>
      <c r="N44" s="68"/>
      <c r="O44" s="68"/>
      <c r="P44" s="68">
        <v>20</v>
      </c>
      <c r="Q44" s="68">
        <v>2</v>
      </c>
      <c r="R44" s="68">
        <v>1.2</v>
      </c>
      <c r="S44" s="68">
        <v>0.8</v>
      </c>
      <c r="T44" s="106">
        <v>0</v>
      </c>
    </row>
    <row r="45" spans="1:20" s="57" customFormat="1" ht="14.25">
      <c r="A45" s="265"/>
      <c r="B45" s="269"/>
      <c r="C45" s="56">
        <v>2</v>
      </c>
      <c r="D45" s="115" t="s">
        <v>74</v>
      </c>
      <c r="E45" s="224"/>
      <c r="F45" s="68" t="s">
        <v>67</v>
      </c>
      <c r="G45" s="68" t="s">
        <v>33</v>
      </c>
      <c r="H45" s="68">
        <v>35</v>
      </c>
      <c r="I45" s="68">
        <f t="shared" si="3"/>
        <v>30</v>
      </c>
      <c r="J45" s="68">
        <f t="shared" si="4"/>
        <v>65</v>
      </c>
      <c r="K45" s="68"/>
      <c r="L45" s="68">
        <v>35</v>
      </c>
      <c r="M45" s="68"/>
      <c r="N45" s="68"/>
      <c r="O45" s="68"/>
      <c r="P45" s="68">
        <v>30</v>
      </c>
      <c r="Q45" s="68">
        <v>3</v>
      </c>
      <c r="R45" s="68">
        <v>1.7999999999999998</v>
      </c>
      <c r="S45" s="68">
        <v>1.2000000000000002</v>
      </c>
      <c r="T45" s="106">
        <v>10</v>
      </c>
    </row>
    <row r="46" spans="1:20" s="57" customFormat="1" ht="14.25">
      <c r="A46" s="265">
        <v>16</v>
      </c>
      <c r="B46" s="269"/>
      <c r="C46" s="56">
        <v>2</v>
      </c>
      <c r="D46" s="115" t="s">
        <v>75</v>
      </c>
      <c r="E46" s="224" t="s">
        <v>76</v>
      </c>
      <c r="F46" s="68" t="s">
        <v>47</v>
      </c>
      <c r="G46" s="68" t="s">
        <v>31</v>
      </c>
      <c r="H46" s="68">
        <v>30</v>
      </c>
      <c r="I46" s="68">
        <f t="shared" si="3"/>
        <v>0</v>
      </c>
      <c r="J46" s="68">
        <f t="shared" si="4"/>
        <v>30</v>
      </c>
      <c r="K46" s="68">
        <v>30</v>
      </c>
      <c r="L46" s="68"/>
      <c r="M46" s="68"/>
      <c r="N46" s="68"/>
      <c r="O46" s="68"/>
      <c r="P46" s="68">
        <v>0</v>
      </c>
      <c r="Q46" s="68">
        <v>1</v>
      </c>
      <c r="R46" s="68">
        <v>1</v>
      </c>
      <c r="S46" s="68">
        <v>0</v>
      </c>
      <c r="T46" s="106">
        <v>0</v>
      </c>
    </row>
    <row r="47" spans="1:20" s="57" customFormat="1" ht="14.25">
      <c r="A47" s="265"/>
      <c r="B47" s="269"/>
      <c r="C47" s="56">
        <v>2</v>
      </c>
      <c r="D47" s="115" t="s">
        <v>77</v>
      </c>
      <c r="E47" s="224"/>
      <c r="F47" s="68" t="s">
        <v>47</v>
      </c>
      <c r="G47" s="68" t="s">
        <v>33</v>
      </c>
      <c r="H47" s="68">
        <v>15</v>
      </c>
      <c r="I47" s="68">
        <f t="shared" si="3"/>
        <v>10</v>
      </c>
      <c r="J47" s="68">
        <f t="shared" si="4"/>
        <v>25</v>
      </c>
      <c r="K47" s="68"/>
      <c r="L47" s="68">
        <v>15</v>
      </c>
      <c r="M47" s="68"/>
      <c r="N47" s="68"/>
      <c r="O47" s="68"/>
      <c r="P47" s="68">
        <v>10</v>
      </c>
      <c r="Q47" s="68">
        <v>1</v>
      </c>
      <c r="R47" s="68">
        <v>0.6</v>
      </c>
      <c r="S47" s="68">
        <v>0.4</v>
      </c>
      <c r="T47" s="106">
        <v>0</v>
      </c>
    </row>
    <row r="48" spans="1:20" s="57" customFormat="1" ht="14.25">
      <c r="A48" s="265">
        <v>17</v>
      </c>
      <c r="B48" s="269"/>
      <c r="C48" s="56">
        <v>2</v>
      </c>
      <c r="D48" s="115" t="s">
        <v>78</v>
      </c>
      <c r="E48" s="224" t="s">
        <v>79</v>
      </c>
      <c r="F48" s="68" t="s">
        <v>67</v>
      </c>
      <c r="G48" s="68" t="s">
        <v>31</v>
      </c>
      <c r="H48" s="68">
        <v>20</v>
      </c>
      <c r="I48" s="68">
        <f t="shared" si="3"/>
        <v>20</v>
      </c>
      <c r="J48" s="68">
        <f t="shared" si="4"/>
        <v>40</v>
      </c>
      <c r="K48" s="68">
        <v>20</v>
      </c>
      <c r="L48" s="68"/>
      <c r="M48" s="68"/>
      <c r="N48" s="68"/>
      <c r="O48" s="68"/>
      <c r="P48" s="68">
        <v>20</v>
      </c>
      <c r="Q48" s="68">
        <v>2</v>
      </c>
      <c r="R48" s="68">
        <v>1.2</v>
      </c>
      <c r="S48" s="68">
        <v>0.8</v>
      </c>
      <c r="T48" s="106">
        <v>10</v>
      </c>
    </row>
    <row r="49" spans="1:20" s="57" customFormat="1" ht="14.25">
      <c r="A49" s="265"/>
      <c r="B49" s="269"/>
      <c r="C49" s="56">
        <v>2</v>
      </c>
      <c r="D49" s="115" t="s">
        <v>80</v>
      </c>
      <c r="E49" s="224"/>
      <c r="F49" s="68" t="s">
        <v>67</v>
      </c>
      <c r="G49" s="68" t="s">
        <v>33</v>
      </c>
      <c r="H49" s="68">
        <v>30</v>
      </c>
      <c r="I49" s="68">
        <f t="shared" si="3"/>
        <v>20</v>
      </c>
      <c r="J49" s="68">
        <f t="shared" si="4"/>
        <v>50</v>
      </c>
      <c r="K49" s="68"/>
      <c r="L49" s="68">
        <v>30</v>
      </c>
      <c r="M49" s="68"/>
      <c r="N49" s="68"/>
      <c r="O49" s="68"/>
      <c r="P49" s="68">
        <v>20</v>
      </c>
      <c r="Q49" s="68">
        <v>2</v>
      </c>
      <c r="R49" s="68">
        <v>1.2</v>
      </c>
      <c r="S49" s="68">
        <v>0.8</v>
      </c>
      <c r="T49" s="106">
        <v>0</v>
      </c>
    </row>
    <row r="50" spans="1:20" s="57" customFormat="1" ht="14.25">
      <c r="A50" s="265">
        <v>18</v>
      </c>
      <c r="B50" s="269"/>
      <c r="C50" s="56">
        <v>2</v>
      </c>
      <c r="D50" s="115" t="s">
        <v>81</v>
      </c>
      <c r="E50" s="224" t="s">
        <v>82</v>
      </c>
      <c r="F50" s="68" t="s">
        <v>47</v>
      </c>
      <c r="G50" s="68" t="s">
        <v>33</v>
      </c>
      <c r="H50" s="68">
        <v>30</v>
      </c>
      <c r="I50" s="68">
        <f t="shared" si="3"/>
        <v>20</v>
      </c>
      <c r="J50" s="68">
        <f t="shared" si="4"/>
        <v>50</v>
      </c>
      <c r="K50" s="68">
        <v>30</v>
      </c>
      <c r="L50" s="68"/>
      <c r="M50" s="68"/>
      <c r="N50" s="68"/>
      <c r="O50" s="68"/>
      <c r="P50" s="68">
        <v>20</v>
      </c>
      <c r="Q50" s="68">
        <v>2</v>
      </c>
      <c r="R50" s="68">
        <v>1.2</v>
      </c>
      <c r="S50" s="68">
        <v>0.8</v>
      </c>
      <c r="T50" s="106">
        <v>0</v>
      </c>
    </row>
    <row r="51" spans="1:20" s="57" customFormat="1" ht="14.25">
      <c r="A51" s="265"/>
      <c r="B51" s="269"/>
      <c r="C51" s="56">
        <v>2</v>
      </c>
      <c r="D51" s="115" t="s">
        <v>83</v>
      </c>
      <c r="E51" s="224"/>
      <c r="F51" s="68" t="s">
        <v>47</v>
      </c>
      <c r="G51" s="68" t="s">
        <v>33</v>
      </c>
      <c r="H51" s="68">
        <v>15</v>
      </c>
      <c r="I51" s="68">
        <f t="shared" si="3"/>
        <v>30</v>
      </c>
      <c r="J51" s="68">
        <f t="shared" si="4"/>
        <v>45</v>
      </c>
      <c r="K51" s="68"/>
      <c r="L51" s="68">
        <v>15</v>
      </c>
      <c r="M51" s="68"/>
      <c r="N51" s="68"/>
      <c r="O51" s="68"/>
      <c r="P51" s="68">
        <v>30</v>
      </c>
      <c r="Q51" s="68">
        <v>2</v>
      </c>
      <c r="R51" s="68">
        <v>0.8</v>
      </c>
      <c r="S51" s="68">
        <v>1.2</v>
      </c>
      <c r="T51" s="106">
        <v>5</v>
      </c>
    </row>
    <row r="52" spans="1:20" s="57" customFormat="1" ht="14.25">
      <c r="A52" s="265">
        <v>19</v>
      </c>
      <c r="B52" s="269"/>
      <c r="C52" s="56">
        <v>2</v>
      </c>
      <c r="D52" s="115" t="s">
        <v>84</v>
      </c>
      <c r="E52" s="224" t="s">
        <v>85</v>
      </c>
      <c r="F52" s="68" t="s">
        <v>47</v>
      </c>
      <c r="G52" s="68" t="s">
        <v>37</v>
      </c>
      <c r="H52" s="68">
        <v>15</v>
      </c>
      <c r="I52" s="68">
        <f t="shared" si="3"/>
        <v>10</v>
      </c>
      <c r="J52" s="68">
        <f t="shared" si="4"/>
        <v>25</v>
      </c>
      <c r="K52" s="68">
        <v>15</v>
      </c>
      <c r="L52" s="68"/>
      <c r="M52" s="68"/>
      <c r="N52" s="68"/>
      <c r="O52" s="68"/>
      <c r="P52" s="68">
        <v>10</v>
      </c>
      <c r="Q52" s="68">
        <v>1</v>
      </c>
      <c r="R52" s="68">
        <v>0.6</v>
      </c>
      <c r="S52" s="68">
        <v>0.4</v>
      </c>
      <c r="T52" s="106">
        <v>0</v>
      </c>
    </row>
    <row r="53" spans="1:20" s="57" customFormat="1" ht="14.25">
      <c r="A53" s="265"/>
      <c r="B53" s="269"/>
      <c r="C53" s="56">
        <v>2</v>
      </c>
      <c r="D53" s="115" t="s">
        <v>86</v>
      </c>
      <c r="E53" s="224"/>
      <c r="F53" s="68" t="s">
        <v>47</v>
      </c>
      <c r="G53" s="68" t="s">
        <v>33</v>
      </c>
      <c r="H53" s="68">
        <v>15</v>
      </c>
      <c r="I53" s="68">
        <f t="shared" si="3"/>
        <v>10</v>
      </c>
      <c r="J53" s="68">
        <f t="shared" si="4"/>
        <v>25</v>
      </c>
      <c r="K53" s="68"/>
      <c r="L53" s="68">
        <v>15</v>
      </c>
      <c r="M53" s="68"/>
      <c r="N53" s="68"/>
      <c r="O53" s="68"/>
      <c r="P53" s="68">
        <v>10</v>
      </c>
      <c r="Q53" s="68">
        <v>1</v>
      </c>
      <c r="R53" s="68">
        <v>0.6</v>
      </c>
      <c r="S53" s="68">
        <v>0.4</v>
      </c>
      <c r="T53" s="106">
        <v>0</v>
      </c>
    </row>
    <row r="54" spans="1:20" s="57" customFormat="1" ht="14.25">
      <c r="A54" s="58"/>
      <c r="B54" s="270"/>
      <c r="C54" s="280" t="s">
        <v>87</v>
      </c>
      <c r="D54" s="280"/>
      <c r="E54" s="280"/>
      <c r="F54" s="280"/>
      <c r="G54" s="280"/>
      <c r="H54" s="58">
        <f>SUM(H37:H53)</f>
        <v>445</v>
      </c>
      <c r="I54" s="58">
        <f aca="true" t="shared" si="5" ref="I54:T54">SUM(I37:I53)</f>
        <v>270</v>
      </c>
      <c r="J54" s="58">
        <f t="shared" si="5"/>
        <v>715</v>
      </c>
      <c r="K54" s="58">
        <f t="shared" si="5"/>
        <v>185</v>
      </c>
      <c r="L54" s="58">
        <f t="shared" si="5"/>
        <v>230</v>
      </c>
      <c r="M54" s="58">
        <f t="shared" si="5"/>
        <v>0</v>
      </c>
      <c r="N54" s="58">
        <f t="shared" si="5"/>
        <v>0</v>
      </c>
      <c r="O54" s="58">
        <f t="shared" si="5"/>
        <v>0</v>
      </c>
      <c r="P54" s="58">
        <f t="shared" si="5"/>
        <v>270</v>
      </c>
      <c r="Q54" s="58">
        <f t="shared" si="5"/>
        <v>30</v>
      </c>
      <c r="R54" s="58">
        <f t="shared" si="5"/>
        <v>19.200000000000003</v>
      </c>
      <c r="S54" s="58">
        <f t="shared" si="5"/>
        <v>10.8</v>
      </c>
      <c r="T54" s="69">
        <f t="shared" si="5"/>
        <v>55</v>
      </c>
    </row>
    <row r="55" spans="1:20" s="57" customFormat="1" ht="14.25">
      <c r="A55" s="264" t="s">
        <v>88</v>
      </c>
      <c r="B55" s="264"/>
      <c r="C55" s="264"/>
      <c r="D55" s="264"/>
      <c r="E55" s="264"/>
      <c r="F55" s="264"/>
      <c r="G55" s="264"/>
      <c r="H55" s="59">
        <f>H54+H36</f>
        <v>825</v>
      </c>
      <c r="I55" s="59">
        <f aca="true" t="shared" si="6" ref="I55:T55">I54+I36</f>
        <v>605</v>
      </c>
      <c r="J55" s="59">
        <f t="shared" si="6"/>
        <v>1430</v>
      </c>
      <c r="K55" s="59">
        <f t="shared" si="6"/>
        <v>415</v>
      </c>
      <c r="L55" s="59">
        <f t="shared" si="6"/>
        <v>350</v>
      </c>
      <c r="M55" s="59">
        <f t="shared" si="6"/>
        <v>30</v>
      </c>
      <c r="N55" s="59">
        <f t="shared" si="6"/>
        <v>0</v>
      </c>
      <c r="O55" s="59">
        <f t="shared" si="6"/>
        <v>0</v>
      </c>
      <c r="P55" s="59">
        <f t="shared" si="6"/>
        <v>605</v>
      </c>
      <c r="Q55" s="59">
        <f t="shared" si="6"/>
        <v>60</v>
      </c>
      <c r="R55" s="59">
        <f t="shared" si="6"/>
        <v>35.8</v>
      </c>
      <c r="S55" s="59">
        <f t="shared" si="6"/>
        <v>24.200000000000003</v>
      </c>
      <c r="T55" s="104">
        <f t="shared" si="6"/>
        <v>90</v>
      </c>
    </row>
    <row r="56" spans="1:20" s="57" customFormat="1" ht="14.25">
      <c r="A56" s="266">
        <v>20</v>
      </c>
      <c r="B56" s="268" t="s">
        <v>124</v>
      </c>
      <c r="C56" s="5">
        <v>3</v>
      </c>
      <c r="D56" s="36" t="s">
        <v>89</v>
      </c>
      <c r="E56" s="231" t="s">
        <v>90</v>
      </c>
      <c r="F56" s="22" t="s">
        <v>67</v>
      </c>
      <c r="G56" s="22" t="s">
        <v>31</v>
      </c>
      <c r="H56" s="22">
        <v>30</v>
      </c>
      <c r="I56" s="22">
        <f>P56</f>
        <v>0</v>
      </c>
      <c r="J56" s="22">
        <f>H56+I56</f>
        <v>30</v>
      </c>
      <c r="K56" s="22">
        <v>30</v>
      </c>
      <c r="L56" s="22"/>
      <c r="M56" s="22"/>
      <c r="N56" s="22"/>
      <c r="O56" s="22"/>
      <c r="P56" s="22">
        <v>0</v>
      </c>
      <c r="Q56" s="22">
        <v>1</v>
      </c>
      <c r="R56" s="22">
        <v>1</v>
      </c>
      <c r="S56" s="22">
        <v>0</v>
      </c>
      <c r="T56" s="105">
        <v>0</v>
      </c>
    </row>
    <row r="57" spans="1:20" s="57" customFormat="1" ht="14.25">
      <c r="A57" s="267"/>
      <c r="B57" s="269"/>
      <c r="C57" s="5">
        <v>3</v>
      </c>
      <c r="D57" s="36" t="s">
        <v>91</v>
      </c>
      <c r="E57" s="231"/>
      <c r="F57" s="22" t="s">
        <v>67</v>
      </c>
      <c r="G57" s="22" t="s">
        <v>33</v>
      </c>
      <c r="H57" s="22">
        <v>30</v>
      </c>
      <c r="I57" s="22">
        <f aca="true" t="shared" si="7" ref="I57:I71">P57</f>
        <v>20</v>
      </c>
      <c r="J57" s="22">
        <f aca="true" t="shared" si="8" ref="J57:J71">H57+I57</f>
        <v>50</v>
      </c>
      <c r="K57" s="22"/>
      <c r="L57" s="22">
        <v>30</v>
      </c>
      <c r="M57" s="22"/>
      <c r="N57" s="22"/>
      <c r="O57" s="22"/>
      <c r="P57" s="22">
        <v>20</v>
      </c>
      <c r="Q57" s="22">
        <v>2</v>
      </c>
      <c r="R57" s="22">
        <v>1.2</v>
      </c>
      <c r="S57" s="22">
        <v>0.8</v>
      </c>
      <c r="T57" s="105">
        <v>0</v>
      </c>
    </row>
    <row r="58" spans="1:20" s="57" customFormat="1" ht="23.25" customHeight="1">
      <c r="A58" s="52">
        <v>21</v>
      </c>
      <c r="B58" s="269"/>
      <c r="C58" s="9">
        <v>3</v>
      </c>
      <c r="D58" s="39" t="s">
        <v>93</v>
      </c>
      <c r="E58" s="39" t="s">
        <v>116</v>
      </c>
      <c r="F58" s="31" t="s">
        <v>36</v>
      </c>
      <c r="G58" s="31" t="s">
        <v>37</v>
      </c>
      <c r="H58" s="31">
        <v>30</v>
      </c>
      <c r="I58" s="22">
        <f t="shared" si="7"/>
        <v>20</v>
      </c>
      <c r="J58" s="22">
        <f t="shared" si="8"/>
        <v>50</v>
      </c>
      <c r="K58" s="31"/>
      <c r="L58" s="31">
        <v>30</v>
      </c>
      <c r="M58" s="31"/>
      <c r="N58" s="31"/>
      <c r="O58" s="31"/>
      <c r="P58" s="31">
        <v>20</v>
      </c>
      <c r="Q58" s="31">
        <v>2</v>
      </c>
      <c r="R58" s="31">
        <v>1.2</v>
      </c>
      <c r="S58" s="31">
        <v>0.8</v>
      </c>
      <c r="T58" s="105">
        <v>0</v>
      </c>
    </row>
    <row r="59" spans="1:20" s="60" customFormat="1" ht="25.5">
      <c r="A59" s="68">
        <v>22</v>
      </c>
      <c r="B59" s="269"/>
      <c r="C59" s="5">
        <v>3</v>
      </c>
      <c r="D59" s="146" t="s">
        <v>224</v>
      </c>
      <c r="E59" s="4" t="s">
        <v>223</v>
      </c>
      <c r="F59" s="21" t="s">
        <v>67</v>
      </c>
      <c r="G59" s="22" t="s">
        <v>37</v>
      </c>
      <c r="H59" s="22">
        <v>30</v>
      </c>
      <c r="I59" s="22">
        <f t="shared" si="7"/>
        <v>60</v>
      </c>
      <c r="J59" s="22">
        <f t="shared" si="8"/>
        <v>90</v>
      </c>
      <c r="K59" s="22"/>
      <c r="L59" s="22">
        <v>30</v>
      </c>
      <c r="M59" s="22"/>
      <c r="N59" s="22"/>
      <c r="O59" s="22"/>
      <c r="P59" s="22">
        <v>60</v>
      </c>
      <c r="Q59" s="22">
        <v>4</v>
      </c>
      <c r="R59" s="22">
        <v>1.6</v>
      </c>
      <c r="S59" s="22">
        <v>2.4</v>
      </c>
      <c r="T59" s="106">
        <v>10</v>
      </c>
    </row>
    <row r="60" spans="1:20" s="57" customFormat="1" ht="14.25">
      <c r="A60" s="266">
        <v>23</v>
      </c>
      <c r="B60" s="269"/>
      <c r="C60" s="30">
        <v>3</v>
      </c>
      <c r="D60" s="101" t="s">
        <v>186</v>
      </c>
      <c r="E60" s="256" t="s">
        <v>135</v>
      </c>
      <c r="F60" s="33" t="s">
        <v>30</v>
      </c>
      <c r="G60" s="33" t="s">
        <v>33</v>
      </c>
      <c r="H60" s="33">
        <v>30</v>
      </c>
      <c r="I60" s="22">
        <f t="shared" si="7"/>
        <v>35</v>
      </c>
      <c r="J60" s="22">
        <f t="shared" si="8"/>
        <v>65</v>
      </c>
      <c r="K60" s="33">
        <v>30</v>
      </c>
      <c r="L60" s="33"/>
      <c r="M60" s="33"/>
      <c r="N60" s="33"/>
      <c r="O60" s="33"/>
      <c r="P60" s="33">
        <v>35</v>
      </c>
      <c r="Q60" s="33">
        <v>3</v>
      </c>
      <c r="R60" s="33">
        <v>1.6</v>
      </c>
      <c r="S60" s="33">
        <v>1.4</v>
      </c>
      <c r="T60" s="105">
        <v>10</v>
      </c>
    </row>
    <row r="61" spans="1:20" s="57" customFormat="1" ht="14.25">
      <c r="A61" s="267"/>
      <c r="B61" s="269"/>
      <c r="C61" s="30">
        <v>3</v>
      </c>
      <c r="D61" s="101" t="s">
        <v>101</v>
      </c>
      <c r="E61" s="256"/>
      <c r="F61" s="33" t="s">
        <v>30</v>
      </c>
      <c r="G61" s="33" t="s">
        <v>33</v>
      </c>
      <c r="H61" s="33">
        <v>30</v>
      </c>
      <c r="I61" s="22">
        <f t="shared" si="7"/>
        <v>20</v>
      </c>
      <c r="J61" s="22">
        <f t="shared" si="8"/>
        <v>50</v>
      </c>
      <c r="K61" s="33"/>
      <c r="L61" s="33">
        <v>30</v>
      </c>
      <c r="M61" s="33"/>
      <c r="N61" s="33"/>
      <c r="O61" s="33"/>
      <c r="P61" s="33">
        <v>20</v>
      </c>
      <c r="Q61" s="33">
        <v>2</v>
      </c>
      <c r="R61" s="33">
        <v>1.2</v>
      </c>
      <c r="S61" s="33">
        <v>0.8</v>
      </c>
      <c r="T61" s="105">
        <v>0</v>
      </c>
    </row>
    <row r="62" spans="1:20" s="57" customFormat="1" ht="14.25">
      <c r="A62" s="52">
        <v>24</v>
      </c>
      <c r="B62" s="269"/>
      <c r="C62" s="30">
        <v>3</v>
      </c>
      <c r="D62" s="103" t="s">
        <v>102</v>
      </c>
      <c r="E62" s="103" t="s">
        <v>96</v>
      </c>
      <c r="F62" s="22" t="s">
        <v>36</v>
      </c>
      <c r="G62" s="22" t="s">
        <v>33</v>
      </c>
      <c r="H62" s="22">
        <v>45</v>
      </c>
      <c r="I62" s="22">
        <f t="shared" si="7"/>
        <v>20</v>
      </c>
      <c r="J62" s="22">
        <f t="shared" si="8"/>
        <v>65</v>
      </c>
      <c r="K62" s="22"/>
      <c r="L62" s="22">
        <v>45</v>
      </c>
      <c r="M62" s="22"/>
      <c r="N62" s="22"/>
      <c r="O62" s="22"/>
      <c r="P62" s="22">
        <v>20</v>
      </c>
      <c r="Q62" s="22">
        <v>3</v>
      </c>
      <c r="R62" s="22">
        <v>2.1999999999999997</v>
      </c>
      <c r="S62" s="22">
        <v>0.8</v>
      </c>
      <c r="T62" s="105">
        <v>10</v>
      </c>
    </row>
    <row r="63" spans="1:20" s="57" customFormat="1" ht="14.25">
      <c r="A63" s="52">
        <v>25</v>
      </c>
      <c r="B63" s="269"/>
      <c r="C63" s="5">
        <v>3</v>
      </c>
      <c r="D63" s="103" t="s">
        <v>94</v>
      </c>
      <c r="E63" s="103" t="s">
        <v>64</v>
      </c>
      <c r="F63" s="21" t="s">
        <v>42</v>
      </c>
      <c r="G63" s="22" t="s">
        <v>33</v>
      </c>
      <c r="H63" s="22">
        <v>30</v>
      </c>
      <c r="I63" s="22">
        <f t="shared" si="7"/>
        <v>20</v>
      </c>
      <c r="J63" s="22">
        <f t="shared" si="8"/>
        <v>50</v>
      </c>
      <c r="K63" s="22"/>
      <c r="L63" s="22">
        <v>30</v>
      </c>
      <c r="M63" s="22"/>
      <c r="N63" s="22"/>
      <c r="O63" s="22"/>
      <c r="P63" s="22">
        <v>20</v>
      </c>
      <c r="Q63" s="22">
        <v>2</v>
      </c>
      <c r="R63" s="22">
        <v>1.2</v>
      </c>
      <c r="S63" s="22">
        <v>0.8</v>
      </c>
      <c r="T63" s="105">
        <v>0</v>
      </c>
    </row>
    <row r="64" spans="1:20" s="57" customFormat="1" ht="14.25">
      <c r="A64" s="52">
        <v>26</v>
      </c>
      <c r="B64" s="269"/>
      <c r="C64" s="5">
        <v>3</v>
      </c>
      <c r="D64" s="103" t="s">
        <v>97</v>
      </c>
      <c r="E64" s="103" t="s">
        <v>98</v>
      </c>
      <c r="F64" s="21" t="s">
        <v>42</v>
      </c>
      <c r="G64" s="22" t="s">
        <v>33</v>
      </c>
      <c r="H64" s="22">
        <v>30</v>
      </c>
      <c r="I64" s="22">
        <f t="shared" si="7"/>
        <v>20</v>
      </c>
      <c r="J64" s="22">
        <f t="shared" si="8"/>
        <v>50</v>
      </c>
      <c r="K64" s="22"/>
      <c r="L64" s="22">
        <v>30</v>
      </c>
      <c r="M64" s="22"/>
      <c r="N64" s="22"/>
      <c r="O64" s="22"/>
      <c r="P64" s="22">
        <v>20</v>
      </c>
      <c r="Q64" s="22">
        <v>2</v>
      </c>
      <c r="R64" s="22">
        <v>1.2</v>
      </c>
      <c r="S64" s="22">
        <v>0.8</v>
      </c>
      <c r="T64" s="105">
        <v>0</v>
      </c>
    </row>
    <row r="65" spans="1:20" s="57" customFormat="1" ht="14.25">
      <c r="A65" s="52">
        <v>27</v>
      </c>
      <c r="B65" s="269"/>
      <c r="C65" s="5">
        <v>3</v>
      </c>
      <c r="D65" s="103" t="s">
        <v>99</v>
      </c>
      <c r="E65" s="103" t="s">
        <v>100</v>
      </c>
      <c r="F65" s="21" t="s">
        <v>42</v>
      </c>
      <c r="G65" s="22" t="s">
        <v>33</v>
      </c>
      <c r="H65" s="22">
        <v>30</v>
      </c>
      <c r="I65" s="22">
        <f t="shared" si="7"/>
        <v>0</v>
      </c>
      <c r="J65" s="22">
        <f t="shared" si="8"/>
        <v>30</v>
      </c>
      <c r="K65" s="22"/>
      <c r="L65" s="22">
        <v>30</v>
      </c>
      <c r="M65" s="22"/>
      <c r="N65" s="22"/>
      <c r="O65" s="22"/>
      <c r="P65" s="22">
        <v>0</v>
      </c>
      <c r="Q65" s="22">
        <v>1</v>
      </c>
      <c r="R65" s="22">
        <v>1</v>
      </c>
      <c r="S65" s="22">
        <v>0</v>
      </c>
      <c r="T65" s="105">
        <v>0</v>
      </c>
    </row>
    <row r="66" spans="1:20" s="57" customFormat="1" ht="14.25">
      <c r="A66" s="52">
        <v>28</v>
      </c>
      <c r="B66" s="269"/>
      <c r="C66" s="5">
        <v>3</v>
      </c>
      <c r="D66" s="103" t="s">
        <v>104</v>
      </c>
      <c r="E66" s="103" t="s">
        <v>105</v>
      </c>
      <c r="F66" s="21" t="s">
        <v>42</v>
      </c>
      <c r="G66" s="22" t="s">
        <v>37</v>
      </c>
      <c r="H66" s="22">
        <v>15</v>
      </c>
      <c r="I66" s="22">
        <f t="shared" si="7"/>
        <v>10</v>
      </c>
      <c r="J66" s="22">
        <f t="shared" si="8"/>
        <v>25</v>
      </c>
      <c r="K66" s="22"/>
      <c r="L66" s="22"/>
      <c r="M66" s="22"/>
      <c r="N66" s="22">
        <v>15</v>
      </c>
      <c r="O66" s="22"/>
      <c r="P66" s="22">
        <v>10</v>
      </c>
      <c r="Q66" s="22">
        <v>1</v>
      </c>
      <c r="R66" s="22">
        <v>0.6</v>
      </c>
      <c r="S66" s="22">
        <v>0.4</v>
      </c>
      <c r="T66" s="105">
        <v>0</v>
      </c>
    </row>
    <row r="67" spans="1:20" s="57" customFormat="1" ht="14.25">
      <c r="A67" s="266">
        <v>29</v>
      </c>
      <c r="B67" s="269"/>
      <c r="C67" s="14">
        <v>3</v>
      </c>
      <c r="D67" s="17" t="s">
        <v>162</v>
      </c>
      <c r="E67" s="246" t="s">
        <v>148</v>
      </c>
      <c r="F67" s="32" t="s">
        <v>143</v>
      </c>
      <c r="G67" s="28" t="s">
        <v>37</v>
      </c>
      <c r="H67" s="28">
        <v>30</v>
      </c>
      <c r="I67" s="22">
        <f t="shared" si="7"/>
        <v>0</v>
      </c>
      <c r="J67" s="22">
        <f t="shared" si="8"/>
        <v>30</v>
      </c>
      <c r="K67" s="28">
        <v>30</v>
      </c>
      <c r="L67" s="28"/>
      <c r="M67" s="28"/>
      <c r="N67" s="28"/>
      <c r="O67" s="28"/>
      <c r="P67" s="28">
        <v>0</v>
      </c>
      <c r="Q67" s="28">
        <v>1</v>
      </c>
      <c r="R67" s="28">
        <v>1</v>
      </c>
      <c r="S67" s="28">
        <v>0</v>
      </c>
      <c r="T67" s="105">
        <v>0</v>
      </c>
    </row>
    <row r="68" spans="1:20" s="57" customFormat="1" ht="14.25">
      <c r="A68" s="267"/>
      <c r="B68" s="269"/>
      <c r="C68" s="14">
        <v>3</v>
      </c>
      <c r="D68" s="17" t="s">
        <v>163</v>
      </c>
      <c r="E68" s="246"/>
      <c r="F68" s="32" t="s">
        <v>143</v>
      </c>
      <c r="G68" s="28" t="s">
        <v>33</v>
      </c>
      <c r="H68" s="28">
        <v>15</v>
      </c>
      <c r="I68" s="22">
        <f t="shared" si="7"/>
        <v>10</v>
      </c>
      <c r="J68" s="22">
        <f t="shared" si="8"/>
        <v>25</v>
      </c>
      <c r="K68" s="28"/>
      <c r="L68" s="28">
        <v>15</v>
      </c>
      <c r="M68" s="28"/>
      <c r="N68" s="28"/>
      <c r="O68" s="28"/>
      <c r="P68" s="28">
        <v>10</v>
      </c>
      <c r="Q68" s="28">
        <v>1</v>
      </c>
      <c r="R68" s="28">
        <v>0.6</v>
      </c>
      <c r="S68" s="28">
        <v>0.4</v>
      </c>
      <c r="T68" s="105">
        <v>0</v>
      </c>
    </row>
    <row r="69" spans="1:20" s="57" customFormat="1" ht="14.25">
      <c r="A69" s="52">
        <v>30</v>
      </c>
      <c r="B69" s="269"/>
      <c r="C69" s="14">
        <v>3</v>
      </c>
      <c r="D69" s="17" t="s">
        <v>185</v>
      </c>
      <c r="E69" s="101" t="s">
        <v>147</v>
      </c>
      <c r="F69" s="32" t="s">
        <v>143</v>
      </c>
      <c r="G69" s="28" t="s">
        <v>33</v>
      </c>
      <c r="H69" s="28">
        <v>15</v>
      </c>
      <c r="I69" s="22">
        <f t="shared" si="7"/>
        <v>35</v>
      </c>
      <c r="J69" s="22">
        <f t="shared" si="8"/>
        <v>50</v>
      </c>
      <c r="K69" s="28"/>
      <c r="L69" s="28">
        <v>15</v>
      </c>
      <c r="M69" s="28"/>
      <c r="N69" s="28"/>
      <c r="O69" s="28"/>
      <c r="P69" s="28">
        <v>35</v>
      </c>
      <c r="Q69" s="28">
        <v>2</v>
      </c>
      <c r="R69" s="34">
        <v>0.6</v>
      </c>
      <c r="S69" s="28">
        <v>1.4</v>
      </c>
      <c r="T69" s="105">
        <v>0</v>
      </c>
    </row>
    <row r="70" spans="1:20" s="57" customFormat="1" ht="14.25">
      <c r="A70" s="266">
        <v>31</v>
      </c>
      <c r="B70" s="269"/>
      <c r="C70" s="14">
        <v>3</v>
      </c>
      <c r="D70" s="17" t="s">
        <v>161</v>
      </c>
      <c r="E70" s="213" t="s">
        <v>142</v>
      </c>
      <c r="F70" s="32" t="s">
        <v>143</v>
      </c>
      <c r="G70" s="28" t="s">
        <v>31</v>
      </c>
      <c r="H70" s="28">
        <v>20</v>
      </c>
      <c r="I70" s="22">
        <f t="shared" si="7"/>
        <v>5</v>
      </c>
      <c r="J70" s="22">
        <f t="shared" si="8"/>
        <v>25</v>
      </c>
      <c r="K70" s="28">
        <v>20</v>
      </c>
      <c r="L70" s="28"/>
      <c r="M70" s="28"/>
      <c r="N70" s="28"/>
      <c r="O70" s="28"/>
      <c r="P70" s="28">
        <v>5</v>
      </c>
      <c r="Q70" s="28">
        <v>1</v>
      </c>
      <c r="R70" s="28">
        <v>0.8</v>
      </c>
      <c r="S70" s="28">
        <v>0.2</v>
      </c>
      <c r="T70" s="105">
        <v>0</v>
      </c>
    </row>
    <row r="71" spans="1:20" s="57" customFormat="1" ht="14.25">
      <c r="A71" s="267"/>
      <c r="B71" s="269"/>
      <c r="C71" s="14">
        <v>3</v>
      </c>
      <c r="D71" s="17" t="s">
        <v>164</v>
      </c>
      <c r="E71" s="213"/>
      <c r="F71" s="32" t="s">
        <v>143</v>
      </c>
      <c r="G71" s="28" t="s">
        <v>33</v>
      </c>
      <c r="H71" s="28">
        <v>30</v>
      </c>
      <c r="I71" s="22">
        <f t="shared" si="7"/>
        <v>20</v>
      </c>
      <c r="J71" s="22">
        <f t="shared" si="8"/>
        <v>50</v>
      </c>
      <c r="K71" s="28"/>
      <c r="L71" s="28">
        <v>30</v>
      </c>
      <c r="M71" s="28"/>
      <c r="N71" s="28"/>
      <c r="O71" s="28"/>
      <c r="P71" s="28">
        <v>20</v>
      </c>
      <c r="Q71" s="28">
        <v>2</v>
      </c>
      <c r="R71" s="28">
        <v>1.2</v>
      </c>
      <c r="S71" s="28">
        <v>0.8</v>
      </c>
      <c r="T71" s="105">
        <v>0</v>
      </c>
    </row>
    <row r="72" spans="1:20" s="57" customFormat="1" ht="14.25">
      <c r="A72" s="61"/>
      <c r="B72" s="269"/>
      <c r="C72" s="263" t="s">
        <v>107</v>
      </c>
      <c r="D72" s="263"/>
      <c r="E72" s="263"/>
      <c r="F72" s="263"/>
      <c r="G72" s="263"/>
      <c r="H72" s="35">
        <f>SUM(H56:H71)</f>
        <v>440</v>
      </c>
      <c r="I72" s="147">
        <f aca="true" t="shared" si="9" ref="I72:T72">SUM(I56:I71)</f>
        <v>295</v>
      </c>
      <c r="J72" s="147">
        <f t="shared" si="9"/>
        <v>735</v>
      </c>
      <c r="K72" s="147">
        <f t="shared" si="9"/>
        <v>110</v>
      </c>
      <c r="L72" s="147">
        <f t="shared" si="9"/>
        <v>315</v>
      </c>
      <c r="M72" s="147">
        <f t="shared" si="9"/>
        <v>0</v>
      </c>
      <c r="N72" s="147">
        <f t="shared" si="9"/>
        <v>15</v>
      </c>
      <c r="O72" s="147">
        <f t="shared" si="9"/>
        <v>0</v>
      </c>
      <c r="P72" s="147">
        <f t="shared" si="9"/>
        <v>295</v>
      </c>
      <c r="Q72" s="147">
        <f t="shared" si="9"/>
        <v>30</v>
      </c>
      <c r="R72" s="147">
        <f t="shared" si="9"/>
        <v>18.2</v>
      </c>
      <c r="S72" s="147">
        <f t="shared" si="9"/>
        <v>11.8</v>
      </c>
      <c r="T72" s="147">
        <f t="shared" si="9"/>
        <v>30</v>
      </c>
    </row>
    <row r="73" spans="1:20" s="60" customFormat="1" ht="14.25">
      <c r="A73" s="271">
        <v>32</v>
      </c>
      <c r="B73" s="269"/>
      <c r="C73" s="9">
        <v>4</v>
      </c>
      <c r="D73" s="102" t="s">
        <v>167</v>
      </c>
      <c r="E73" s="230" t="s">
        <v>111</v>
      </c>
      <c r="F73" s="31" t="s">
        <v>67</v>
      </c>
      <c r="G73" s="31" t="s">
        <v>31</v>
      </c>
      <c r="H73" s="31">
        <v>30</v>
      </c>
      <c r="I73" s="31">
        <f>P73</f>
        <v>70</v>
      </c>
      <c r="J73" s="31">
        <f>H73+I73</f>
        <v>100</v>
      </c>
      <c r="K73" s="31">
        <v>30</v>
      </c>
      <c r="L73" s="31"/>
      <c r="M73" s="31"/>
      <c r="N73" s="31"/>
      <c r="O73" s="31"/>
      <c r="P73" s="31">
        <v>70</v>
      </c>
      <c r="Q73" s="31">
        <v>4</v>
      </c>
      <c r="R73" s="31">
        <v>1.2</v>
      </c>
      <c r="S73" s="31">
        <v>2.8</v>
      </c>
      <c r="T73" s="106">
        <v>0</v>
      </c>
    </row>
    <row r="74" spans="1:20" s="60" customFormat="1" ht="14.25">
      <c r="A74" s="272"/>
      <c r="B74" s="269"/>
      <c r="C74" s="9">
        <v>4</v>
      </c>
      <c r="D74" s="102" t="s">
        <v>108</v>
      </c>
      <c r="E74" s="230"/>
      <c r="F74" s="31" t="s">
        <v>67</v>
      </c>
      <c r="G74" s="31" t="s">
        <v>33</v>
      </c>
      <c r="H74" s="31">
        <v>30</v>
      </c>
      <c r="I74" s="31">
        <f aca="true" t="shared" si="10" ref="I74:I86">P74</f>
        <v>20</v>
      </c>
      <c r="J74" s="31">
        <f aca="true" t="shared" si="11" ref="J74:J86">H74+I74</f>
        <v>50</v>
      </c>
      <c r="K74" s="31"/>
      <c r="L74" s="31">
        <v>30</v>
      </c>
      <c r="M74" s="31"/>
      <c r="N74" s="31"/>
      <c r="O74" s="31"/>
      <c r="P74" s="31">
        <v>20</v>
      </c>
      <c r="Q74" s="31">
        <v>2</v>
      </c>
      <c r="R74" s="31">
        <v>1.2</v>
      </c>
      <c r="S74" s="31">
        <v>0.8</v>
      </c>
      <c r="T74" s="106">
        <v>0</v>
      </c>
    </row>
    <row r="75" spans="1:20" s="60" customFormat="1" ht="14.25">
      <c r="A75" s="271">
        <v>33</v>
      </c>
      <c r="B75" s="269"/>
      <c r="C75" s="9">
        <v>4</v>
      </c>
      <c r="D75" s="102" t="s">
        <v>110</v>
      </c>
      <c r="E75" s="230" t="s">
        <v>121</v>
      </c>
      <c r="F75" s="31" t="s">
        <v>67</v>
      </c>
      <c r="G75" s="31" t="s">
        <v>31</v>
      </c>
      <c r="H75" s="31">
        <v>30</v>
      </c>
      <c r="I75" s="31">
        <f t="shared" si="10"/>
        <v>60</v>
      </c>
      <c r="J75" s="31">
        <f t="shared" si="11"/>
        <v>90</v>
      </c>
      <c r="K75" s="31">
        <v>30</v>
      </c>
      <c r="L75" s="31"/>
      <c r="M75" s="31"/>
      <c r="N75" s="31"/>
      <c r="O75" s="31"/>
      <c r="P75" s="31">
        <v>60</v>
      </c>
      <c r="Q75" s="31">
        <v>4</v>
      </c>
      <c r="R75" s="31">
        <v>1.6</v>
      </c>
      <c r="S75" s="31">
        <v>2.4</v>
      </c>
      <c r="T75" s="106">
        <v>10</v>
      </c>
    </row>
    <row r="76" spans="1:20" s="60" customFormat="1" ht="14.25">
      <c r="A76" s="272"/>
      <c r="B76" s="269"/>
      <c r="C76" s="9">
        <v>4</v>
      </c>
      <c r="D76" s="102" t="s">
        <v>112</v>
      </c>
      <c r="E76" s="230"/>
      <c r="F76" s="31" t="s">
        <v>67</v>
      </c>
      <c r="G76" s="31" t="s">
        <v>33</v>
      </c>
      <c r="H76" s="31">
        <v>30</v>
      </c>
      <c r="I76" s="31">
        <f t="shared" si="10"/>
        <v>20</v>
      </c>
      <c r="J76" s="31">
        <f t="shared" si="11"/>
        <v>50</v>
      </c>
      <c r="K76" s="31"/>
      <c r="L76" s="31">
        <v>30</v>
      </c>
      <c r="M76" s="31"/>
      <c r="N76" s="31"/>
      <c r="O76" s="31"/>
      <c r="P76" s="31">
        <v>20</v>
      </c>
      <c r="Q76" s="31">
        <v>2</v>
      </c>
      <c r="R76" s="31">
        <v>1.2</v>
      </c>
      <c r="S76" s="31">
        <v>0.8</v>
      </c>
      <c r="T76" s="106">
        <v>0</v>
      </c>
    </row>
    <row r="77" spans="1:20" s="57" customFormat="1" ht="14.25">
      <c r="A77" s="266">
        <v>34</v>
      </c>
      <c r="B77" s="269"/>
      <c r="C77" s="10">
        <v>4</v>
      </c>
      <c r="D77" s="101" t="s">
        <v>165</v>
      </c>
      <c r="E77" s="213" t="s">
        <v>128</v>
      </c>
      <c r="F77" s="33" t="s">
        <v>67</v>
      </c>
      <c r="G77" s="33" t="s">
        <v>31</v>
      </c>
      <c r="H77" s="33">
        <v>15</v>
      </c>
      <c r="I77" s="31">
        <f t="shared" si="10"/>
        <v>10</v>
      </c>
      <c r="J77" s="31">
        <f t="shared" si="11"/>
        <v>25</v>
      </c>
      <c r="K77" s="33">
        <v>15</v>
      </c>
      <c r="L77" s="33"/>
      <c r="M77" s="33"/>
      <c r="N77" s="33"/>
      <c r="O77" s="33"/>
      <c r="P77" s="33">
        <v>10</v>
      </c>
      <c r="Q77" s="33">
        <v>1</v>
      </c>
      <c r="R77" s="33">
        <v>0.6</v>
      </c>
      <c r="S77" s="33">
        <v>0.4</v>
      </c>
      <c r="T77" s="106">
        <v>0</v>
      </c>
    </row>
    <row r="78" spans="1:20" s="57" customFormat="1" ht="14.25">
      <c r="A78" s="267"/>
      <c r="B78" s="269"/>
      <c r="C78" s="10">
        <v>4</v>
      </c>
      <c r="D78" s="101" t="s">
        <v>166</v>
      </c>
      <c r="E78" s="213"/>
      <c r="F78" s="33" t="s">
        <v>67</v>
      </c>
      <c r="G78" s="33" t="s">
        <v>33</v>
      </c>
      <c r="H78" s="33">
        <v>30</v>
      </c>
      <c r="I78" s="31">
        <f t="shared" si="10"/>
        <v>20</v>
      </c>
      <c r="J78" s="31">
        <f t="shared" si="11"/>
        <v>50</v>
      </c>
      <c r="K78" s="33"/>
      <c r="L78" s="33">
        <v>30</v>
      </c>
      <c r="M78" s="33"/>
      <c r="N78" s="33"/>
      <c r="O78" s="33"/>
      <c r="P78" s="33">
        <v>20</v>
      </c>
      <c r="Q78" s="33">
        <v>2</v>
      </c>
      <c r="R78" s="33">
        <v>1.2</v>
      </c>
      <c r="S78" s="33">
        <v>0.8</v>
      </c>
      <c r="T78" s="106">
        <v>0</v>
      </c>
    </row>
    <row r="79" spans="1:20" s="57" customFormat="1" ht="14.25">
      <c r="A79" s="265">
        <v>35</v>
      </c>
      <c r="B79" s="269"/>
      <c r="C79" s="10">
        <v>4</v>
      </c>
      <c r="D79" s="103" t="s">
        <v>113</v>
      </c>
      <c r="E79" s="231" t="s">
        <v>92</v>
      </c>
      <c r="F79" s="22" t="s">
        <v>36</v>
      </c>
      <c r="G79" s="22" t="s">
        <v>31</v>
      </c>
      <c r="H79" s="22">
        <v>30</v>
      </c>
      <c r="I79" s="31">
        <f t="shared" si="10"/>
        <v>20</v>
      </c>
      <c r="J79" s="31">
        <f t="shared" si="11"/>
        <v>50</v>
      </c>
      <c r="K79" s="22">
        <v>30</v>
      </c>
      <c r="L79" s="22"/>
      <c r="M79" s="22"/>
      <c r="N79" s="22"/>
      <c r="O79" s="22"/>
      <c r="P79" s="22">
        <v>20</v>
      </c>
      <c r="Q79" s="22">
        <v>2</v>
      </c>
      <c r="R79" s="22">
        <v>1.2</v>
      </c>
      <c r="S79" s="22">
        <v>0.8</v>
      </c>
      <c r="T79" s="106">
        <v>0</v>
      </c>
    </row>
    <row r="80" spans="1:20" s="57" customFormat="1" ht="14.25">
      <c r="A80" s="265"/>
      <c r="B80" s="269"/>
      <c r="C80" s="10">
        <v>4</v>
      </c>
      <c r="D80" s="103" t="s">
        <v>115</v>
      </c>
      <c r="E80" s="231"/>
      <c r="F80" s="22" t="s">
        <v>36</v>
      </c>
      <c r="G80" s="22" t="s">
        <v>33</v>
      </c>
      <c r="H80" s="22">
        <v>40</v>
      </c>
      <c r="I80" s="31">
        <f t="shared" si="10"/>
        <v>10</v>
      </c>
      <c r="J80" s="31">
        <f t="shared" si="11"/>
        <v>50</v>
      </c>
      <c r="K80" s="22"/>
      <c r="L80" s="22">
        <v>40</v>
      </c>
      <c r="M80" s="22"/>
      <c r="N80" s="22"/>
      <c r="O80" s="22"/>
      <c r="P80" s="22">
        <v>10</v>
      </c>
      <c r="Q80" s="22">
        <v>2</v>
      </c>
      <c r="R80" s="22">
        <v>1.6</v>
      </c>
      <c r="S80" s="22">
        <v>0.4</v>
      </c>
      <c r="T80" s="106">
        <v>0</v>
      </c>
    </row>
    <row r="81" spans="1:20" s="57" customFormat="1" ht="14.25">
      <c r="A81" s="52">
        <v>36</v>
      </c>
      <c r="B81" s="269"/>
      <c r="C81" s="9">
        <v>4</v>
      </c>
      <c r="D81" s="102" t="s">
        <v>117</v>
      </c>
      <c r="E81" s="102" t="s">
        <v>64</v>
      </c>
      <c r="F81" s="62" t="s">
        <v>42</v>
      </c>
      <c r="G81" s="31" t="s">
        <v>33</v>
      </c>
      <c r="H81" s="31">
        <v>30</v>
      </c>
      <c r="I81" s="31">
        <f t="shared" si="10"/>
        <v>20</v>
      </c>
      <c r="J81" s="31">
        <f t="shared" si="11"/>
        <v>50</v>
      </c>
      <c r="K81" s="31"/>
      <c r="L81" s="31">
        <v>30</v>
      </c>
      <c r="M81" s="31"/>
      <c r="N81" s="31"/>
      <c r="O81" s="31"/>
      <c r="P81" s="31">
        <v>20</v>
      </c>
      <c r="Q81" s="31">
        <v>2</v>
      </c>
      <c r="R81" s="31">
        <v>1.2</v>
      </c>
      <c r="S81" s="31">
        <v>0.8</v>
      </c>
      <c r="T81" s="106">
        <v>0</v>
      </c>
    </row>
    <row r="82" spans="1:20" s="57" customFormat="1" ht="14.25">
      <c r="A82" s="52">
        <v>37</v>
      </c>
      <c r="B82" s="269"/>
      <c r="C82" s="9">
        <v>4</v>
      </c>
      <c r="D82" s="102" t="s">
        <v>118</v>
      </c>
      <c r="E82" s="102" t="s">
        <v>119</v>
      </c>
      <c r="F82" s="62" t="s">
        <v>42</v>
      </c>
      <c r="G82" s="31" t="s">
        <v>33</v>
      </c>
      <c r="H82" s="31">
        <v>30</v>
      </c>
      <c r="I82" s="31">
        <f t="shared" si="10"/>
        <v>0</v>
      </c>
      <c r="J82" s="31">
        <f t="shared" si="11"/>
        <v>30</v>
      </c>
      <c r="K82" s="31"/>
      <c r="L82" s="31">
        <v>30</v>
      </c>
      <c r="M82" s="31"/>
      <c r="N82" s="31"/>
      <c r="O82" s="31"/>
      <c r="P82" s="31">
        <v>0</v>
      </c>
      <c r="Q82" s="31">
        <v>1</v>
      </c>
      <c r="R82" s="31">
        <v>1</v>
      </c>
      <c r="S82" s="31">
        <v>0</v>
      </c>
      <c r="T82" s="106">
        <v>0</v>
      </c>
    </row>
    <row r="83" spans="1:20" s="57" customFormat="1" ht="14.25">
      <c r="A83" s="52">
        <v>38</v>
      </c>
      <c r="B83" s="269"/>
      <c r="C83" s="5">
        <v>4</v>
      </c>
      <c r="D83" s="103" t="s">
        <v>160</v>
      </c>
      <c r="E83" s="103" t="s">
        <v>106</v>
      </c>
      <c r="F83" s="21" t="s">
        <v>67</v>
      </c>
      <c r="G83" s="22" t="s">
        <v>33</v>
      </c>
      <c r="H83" s="22">
        <v>0</v>
      </c>
      <c r="I83" s="31">
        <f t="shared" si="10"/>
        <v>160</v>
      </c>
      <c r="J83" s="31">
        <f t="shared" si="11"/>
        <v>160</v>
      </c>
      <c r="K83" s="22"/>
      <c r="L83" s="22"/>
      <c r="M83" s="22"/>
      <c r="N83" s="22"/>
      <c r="O83" s="22">
        <v>0</v>
      </c>
      <c r="P83" s="22">
        <v>160</v>
      </c>
      <c r="Q83" s="22">
        <v>4</v>
      </c>
      <c r="R83" s="22">
        <v>0</v>
      </c>
      <c r="S83" s="22">
        <v>4</v>
      </c>
      <c r="T83" s="106">
        <v>0</v>
      </c>
    </row>
    <row r="84" spans="1:20" s="57" customFormat="1" ht="14.25">
      <c r="A84" s="52">
        <v>39</v>
      </c>
      <c r="B84" s="269"/>
      <c r="C84" s="9">
        <v>4</v>
      </c>
      <c r="D84" s="102" t="s">
        <v>122</v>
      </c>
      <c r="E84" s="102" t="s">
        <v>105</v>
      </c>
      <c r="F84" s="62" t="s">
        <v>42</v>
      </c>
      <c r="G84" s="31" t="s">
        <v>37</v>
      </c>
      <c r="H84" s="31">
        <v>15</v>
      </c>
      <c r="I84" s="31">
        <f t="shared" si="10"/>
        <v>10</v>
      </c>
      <c r="J84" s="31">
        <f t="shared" si="11"/>
        <v>25</v>
      </c>
      <c r="K84" s="31"/>
      <c r="L84" s="31"/>
      <c r="M84" s="31"/>
      <c r="N84" s="31">
        <v>15</v>
      </c>
      <c r="O84" s="31"/>
      <c r="P84" s="31">
        <v>10</v>
      </c>
      <c r="Q84" s="31">
        <v>1</v>
      </c>
      <c r="R84" s="31">
        <v>0.6</v>
      </c>
      <c r="S84" s="31">
        <v>0.4</v>
      </c>
      <c r="T84" s="106">
        <v>0</v>
      </c>
    </row>
    <row r="85" spans="1:20" s="57" customFormat="1" ht="15" customHeight="1">
      <c r="A85" s="265">
        <v>40</v>
      </c>
      <c r="B85" s="269"/>
      <c r="C85" s="14">
        <v>4</v>
      </c>
      <c r="D85" s="17" t="s">
        <v>177</v>
      </c>
      <c r="E85" s="259" t="s">
        <v>144</v>
      </c>
      <c r="F85" s="32" t="s">
        <v>143</v>
      </c>
      <c r="G85" s="28" t="s">
        <v>33</v>
      </c>
      <c r="H85" s="28">
        <v>30</v>
      </c>
      <c r="I85" s="31">
        <f t="shared" si="10"/>
        <v>0</v>
      </c>
      <c r="J85" s="31">
        <f t="shared" si="11"/>
        <v>30</v>
      </c>
      <c r="K85" s="28">
        <v>30</v>
      </c>
      <c r="L85" s="28"/>
      <c r="M85" s="28"/>
      <c r="N85" s="28"/>
      <c r="O85" s="28"/>
      <c r="P85" s="28">
        <v>0</v>
      </c>
      <c r="Q85" s="28">
        <v>1</v>
      </c>
      <c r="R85" s="28">
        <v>1</v>
      </c>
      <c r="S85" s="28">
        <v>0</v>
      </c>
      <c r="T85" s="28">
        <v>0</v>
      </c>
    </row>
    <row r="86" spans="1:20" s="57" customFormat="1" ht="16.5" customHeight="1">
      <c r="A86" s="265"/>
      <c r="B86" s="269"/>
      <c r="C86" s="14">
        <v>4</v>
      </c>
      <c r="D86" s="17" t="s">
        <v>178</v>
      </c>
      <c r="E86" s="259"/>
      <c r="F86" s="32" t="s">
        <v>143</v>
      </c>
      <c r="G86" s="28" t="s">
        <v>33</v>
      </c>
      <c r="H86" s="28">
        <v>15</v>
      </c>
      <c r="I86" s="31">
        <f t="shared" si="10"/>
        <v>35</v>
      </c>
      <c r="J86" s="31">
        <f t="shared" si="11"/>
        <v>50</v>
      </c>
      <c r="K86" s="28"/>
      <c r="L86" s="28">
        <v>15</v>
      </c>
      <c r="M86" s="28"/>
      <c r="N86" s="28"/>
      <c r="O86" s="28"/>
      <c r="P86" s="28">
        <v>35</v>
      </c>
      <c r="Q86" s="28">
        <v>2</v>
      </c>
      <c r="R86" s="28">
        <v>0.6</v>
      </c>
      <c r="S86" s="28">
        <v>1.4</v>
      </c>
      <c r="T86" s="33">
        <v>0</v>
      </c>
    </row>
    <row r="87" spans="1:20" s="57" customFormat="1" ht="14.25">
      <c r="A87" s="63"/>
      <c r="B87" s="270"/>
      <c r="C87" s="260" t="s">
        <v>125</v>
      </c>
      <c r="D87" s="261"/>
      <c r="E87" s="261"/>
      <c r="F87" s="261"/>
      <c r="G87" s="262"/>
      <c r="H87" s="26">
        <f>SUM(H73:H86)</f>
        <v>355</v>
      </c>
      <c r="I87" s="26">
        <f aca="true" t="shared" si="12" ref="I87:T87">SUM(I73:I86)</f>
        <v>455</v>
      </c>
      <c r="J87" s="26">
        <f t="shared" si="12"/>
        <v>810</v>
      </c>
      <c r="K87" s="26">
        <f t="shared" si="12"/>
        <v>135</v>
      </c>
      <c r="L87" s="26">
        <f t="shared" si="12"/>
        <v>205</v>
      </c>
      <c r="M87" s="26">
        <f t="shared" si="12"/>
        <v>0</v>
      </c>
      <c r="N87" s="26">
        <f t="shared" si="12"/>
        <v>15</v>
      </c>
      <c r="O87" s="26">
        <f t="shared" si="12"/>
        <v>0</v>
      </c>
      <c r="P87" s="26">
        <f t="shared" si="12"/>
        <v>455</v>
      </c>
      <c r="Q87" s="26">
        <f t="shared" si="12"/>
        <v>30</v>
      </c>
      <c r="R87" s="26">
        <f t="shared" si="12"/>
        <v>14.199999999999998</v>
      </c>
      <c r="S87" s="26">
        <f t="shared" si="12"/>
        <v>15.800000000000002</v>
      </c>
      <c r="T87" s="26">
        <f t="shared" si="12"/>
        <v>10</v>
      </c>
    </row>
    <row r="88" spans="1:20" s="57" customFormat="1" ht="14.25">
      <c r="A88" s="264" t="s">
        <v>209</v>
      </c>
      <c r="B88" s="264"/>
      <c r="C88" s="264"/>
      <c r="D88" s="264"/>
      <c r="E88" s="264"/>
      <c r="F88" s="264"/>
      <c r="G88" s="264"/>
      <c r="H88" s="27">
        <f>H87+H72</f>
        <v>795</v>
      </c>
      <c r="I88" s="27">
        <f aca="true" t="shared" si="13" ref="I88:T88">I87+I72</f>
        <v>750</v>
      </c>
      <c r="J88" s="27">
        <f t="shared" si="13"/>
        <v>1545</v>
      </c>
      <c r="K88" s="27">
        <f t="shared" si="13"/>
        <v>245</v>
      </c>
      <c r="L88" s="27">
        <f t="shared" si="13"/>
        <v>520</v>
      </c>
      <c r="M88" s="27">
        <f t="shared" si="13"/>
        <v>0</v>
      </c>
      <c r="N88" s="27">
        <f t="shared" si="13"/>
        <v>30</v>
      </c>
      <c r="O88" s="27">
        <f t="shared" si="13"/>
        <v>0</v>
      </c>
      <c r="P88" s="27">
        <f t="shared" si="13"/>
        <v>750</v>
      </c>
      <c r="Q88" s="27">
        <f t="shared" si="13"/>
        <v>60</v>
      </c>
      <c r="R88" s="27">
        <f t="shared" si="13"/>
        <v>32.4</v>
      </c>
      <c r="S88" s="27">
        <f t="shared" si="13"/>
        <v>27.6</v>
      </c>
      <c r="T88" s="27">
        <f t="shared" si="13"/>
        <v>40</v>
      </c>
    </row>
    <row r="89" spans="1:20" s="57" customFormat="1" ht="14.25">
      <c r="A89" s="228">
        <v>41</v>
      </c>
      <c r="B89" s="243" t="s">
        <v>126</v>
      </c>
      <c r="C89" s="9">
        <v>5</v>
      </c>
      <c r="D89" s="39" t="s">
        <v>180</v>
      </c>
      <c r="E89" s="230" t="s">
        <v>114</v>
      </c>
      <c r="F89" s="31" t="s">
        <v>30</v>
      </c>
      <c r="G89" s="31" t="s">
        <v>33</v>
      </c>
      <c r="H89" s="31">
        <v>15</v>
      </c>
      <c r="I89" s="31">
        <f>P89</f>
        <v>10</v>
      </c>
      <c r="J89" s="31">
        <f>H89+I89</f>
        <v>25</v>
      </c>
      <c r="K89" s="31">
        <v>15</v>
      </c>
      <c r="L89" s="31"/>
      <c r="M89" s="31"/>
      <c r="N89" s="31"/>
      <c r="O89" s="31"/>
      <c r="P89" s="31">
        <v>10</v>
      </c>
      <c r="Q89" s="31">
        <v>1</v>
      </c>
      <c r="R89" s="31">
        <v>0.6</v>
      </c>
      <c r="S89" s="31">
        <v>0.4</v>
      </c>
      <c r="T89" s="105">
        <v>0</v>
      </c>
    </row>
    <row r="90" spans="1:20" s="57" customFormat="1" ht="14.25">
      <c r="A90" s="229"/>
      <c r="B90" s="244"/>
      <c r="C90" s="9">
        <v>5</v>
      </c>
      <c r="D90" s="39" t="s">
        <v>181</v>
      </c>
      <c r="E90" s="230"/>
      <c r="F90" s="31" t="s">
        <v>30</v>
      </c>
      <c r="G90" s="31" t="s">
        <v>33</v>
      </c>
      <c r="H90" s="31">
        <v>30</v>
      </c>
      <c r="I90" s="31">
        <f aca="true" t="shared" si="14" ref="I90:I104">P90</f>
        <v>35</v>
      </c>
      <c r="J90" s="31">
        <f aca="true" t="shared" si="15" ref="J90:J104">H90+I90</f>
        <v>65</v>
      </c>
      <c r="K90" s="31"/>
      <c r="L90" s="31">
        <v>30</v>
      </c>
      <c r="M90" s="31"/>
      <c r="N90" s="31"/>
      <c r="O90" s="31"/>
      <c r="P90" s="31">
        <v>35</v>
      </c>
      <c r="Q90" s="31">
        <v>3</v>
      </c>
      <c r="R90" s="31">
        <v>1.6</v>
      </c>
      <c r="S90" s="31">
        <v>1.4</v>
      </c>
      <c r="T90" s="105">
        <v>10</v>
      </c>
    </row>
    <row r="91" spans="1:20" s="57" customFormat="1" ht="14.25">
      <c r="A91" s="228">
        <v>42</v>
      </c>
      <c r="B91" s="244"/>
      <c r="C91" s="10">
        <v>5</v>
      </c>
      <c r="D91" s="37" t="s">
        <v>168</v>
      </c>
      <c r="E91" s="213" t="s">
        <v>136</v>
      </c>
      <c r="F91" s="33" t="s">
        <v>67</v>
      </c>
      <c r="G91" s="33" t="s">
        <v>31</v>
      </c>
      <c r="H91" s="33">
        <v>15</v>
      </c>
      <c r="I91" s="31">
        <f t="shared" si="14"/>
        <v>10</v>
      </c>
      <c r="J91" s="31">
        <f t="shared" si="15"/>
        <v>25</v>
      </c>
      <c r="K91" s="33">
        <v>15</v>
      </c>
      <c r="L91" s="33"/>
      <c r="M91" s="33"/>
      <c r="N91" s="33"/>
      <c r="O91" s="33"/>
      <c r="P91" s="33">
        <v>10</v>
      </c>
      <c r="Q91" s="33">
        <v>1</v>
      </c>
      <c r="R91" s="33">
        <v>0.6</v>
      </c>
      <c r="S91" s="33">
        <v>0.4</v>
      </c>
      <c r="T91" s="105">
        <v>0</v>
      </c>
    </row>
    <row r="92" spans="1:20" s="57" customFormat="1" ht="14.25">
      <c r="A92" s="229"/>
      <c r="B92" s="244"/>
      <c r="C92" s="10">
        <v>5</v>
      </c>
      <c r="D92" s="37" t="s">
        <v>179</v>
      </c>
      <c r="E92" s="213"/>
      <c r="F92" s="33" t="s">
        <v>67</v>
      </c>
      <c r="G92" s="33" t="s">
        <v>33</v>
      </c>
      <c r="H92" s="33">
        <v>30</v>
      </c>
      <c r="I92" s="31">
        <f t="shared" si="14"/>
        <v>20</v>
      </c>
      <c r="J92" s="31">
        <f t="shared" si="15"/>
        <v>50</v>
      </c>
      <c r="K92" s="33"/>
      <c r="L92" s="33">
        <v>30</v>
      </c>
      <c r="M92" s="33"/>
      <c r="N92" s="33"/>
      <c r="O92" s="33"/>
      <c r="P92" s="33">
        <v>20</v>
      </c>
      <c r="Q92" s="33">
        <v>2</v>
      </c>
      <c r="R92" s="33">
        <v>1.2</v>
      </c>
      <c r="S92" s="33">
        <v>0.8</v>
      </c>
      <c r="T92" s="105">
        <v>0</v>
      </c>
    </row>
    <row r="93" spans="1:20" s="57" customFormat="1" ht="14.25">
      <c r="A93" s="228">
        <v>43</v>
      </c>
      <c r="B93" s="244"/>
      <c r="C93" s="10">
        <v>5</v>
      </c>
      <c r="D93" s="37" t="s">
        <v>169</v>
      </c>
      <c r="E93" s="213" t="s">
        <v>134</v>
      </c>
      <c r="F93" s="33" t="s">
        <v>30</v>
      </c>
      <c r="G93" s="33" t="s">
        <v>33</v>
      </c>
      <c r="H93" s="33">
        <v>15</v>
      </c>
      <c r="I93" s="31">
        <f t="shared" si="14"/>
        <v>35</v>
      </c>
      <c r="J93" s="31">
        <f t="shared" si="15"/>
        <v>50</v>
      </c>
      <c r="K93" s="33">
        <v>15</v>
      </c>
      <c r="L93" s="33"/>
      <c r="M93" s="33"/>
      <c r="N93" s="33"/>
      <c r="O93" s="33"/>
      <c r="P93" s="33">
        <v>35</v>
      </c>
      <c r="Q93" s="33">
        <v>2</v>
      </c>
      <c r="R93" s="33">
        <v>0.6</v>
      </c>
      <c r="S93" s="33">
        <v>1.4</v>
      </c>
      <c r="T93" s="105">
        <v>0</v>
      </c>
    </row>
    <row r="94" spans="1:20" s="57" customFormat="1" ht="14.25">
      <c r="A94" s="229"/>
      <c r="B94" s="244"/>
      <c r="C94" s="10">
        <v>5</v>
      </c>
      <c r="D94" s="37" t="s">
        <v>170</v>
      </c>
      <c r="E94" s="213"/>
      <c r="F94" s="33" t="s">
        <v>30</v>
      </c>
      <c r="G94" s="33" t="s">
        <v>33</v>
      </c>
      <c r="H94" s="33">
        <v>15</v>
      </c>
      <c r="I94" s="31">
        <f t="shared" si="14"/>
        <v>10</v>
      </c>
      <c r="J94" s="31">
        <f t="shared" si="15"/>
        <v>25</v>
      </c>
      <c r="K94" s="33"/>
      <c r="L94" s="33">
        <v>15</v>
      </c>
      <c r="M94" s="33"/>
      <c r="N94" s="33"/>
      <c r="O94" s="33"/>
      <c r="P94" s="33">
        <v>10</v>
      </c>
      <c r="Q94" s="33">
        <v>1</v>
      </c>
      <c r="R94" s="33">
        <v>0.6</v>
      </c>
      <c r="S94" s="33">
        <v>0.4</v>
      </c>
      <c r="T94" s="105">
        <v>0</v>
      </c>
    </row>
    <row r="95" spans="1:20" s="57" customFormat="1" ht="14.25">
      <c r="A95" s="228">
        <v>44</v>
      </c>
      <c r="B95" s="244"/>
      <c r="C95" s="9">
        <v>5</v>
      </c>
      <c r="D95" s="39" t="s">
        <v>127</v>
      </c>
      <c r="E95" s="230" t="s">
        <v>120</v>
      </c>
      <c r="F95" s="31" t="s">
        <v>67</v>
      </c>
      <c r="G95" s="31" t="s">
        <v>33</v>
      </c>
      <c r="H95" s="31">
        <v>20</v>
      </c>
      <c r="I95" s="31">
        <f t="shared" si="14"/>
        <v>5</v>
      </c>
      <c r="J95" s="31">
        <f t="shared" si="15"/>
        <v>25</v>
      </c>
      <c r="K95" s="31">
        <v>20</v>
      </c>
      <c r="L95" s="31"/>
      <c r="M95" s="31"/>
      <c r="N95" s="31"/>
      <c r="O95" s="31"/>
      <c r="P95" s="31">
        <v>5</v>
      </c>
      <c r="Q95" s="31">
        <v>1</v>
      </c>
      <c r="R95" s="31">
        <v>0.8</v>
      </c>
      <c r="S95" s="31">
        <v>0.2</v>
      </c>
      <c r="T95" s="105">
        <v>0</v>
      </c>
    </row>
    <row r="96" spans="1:20" s="57" customFormat="1" ht="14.25">
      <c r="A96" s="229"/>
      <c r="B96" s="244"/>
      <c r="C96" s="9">
        <v>5</v>
      </c>
      <c r="D96" s="39" t="s">
        <v>129</v>
      </c>
      <c r="E96" s="230"/>
      <c r="F96" s="31" t="s">
        <v>67</v>
      </c>
      <c r="G96" s="31" t="s">
        <v>33</v>
      </c>
      <c r="H96" s="31">
        <v>40</v>
      </c>
      <c r="I96" s="31">
        <f t="shared" si="14"/>
        <v>30</v>
      </c>
      <c r="J96" s="31">
        <f t="shared" si="15"/>
        <v>70</v>
      </c>
      <c r="K96" s="31"/>
      <c r="L96" s="31">
        <v>40</v>
      </c>
      <c r="M96" s="31"/>
      <c r="N96" s="31"/>
      <c r="O96" s="31"/>
      <c r="P96" s="31">
        <v>30</v>
      </c>
      <c r="Q96" s="31">
        <v>3</v>
      </c>
      <c r="R96" s="31">
        <v>1.7999999999999998</v>
      </c>
      <c r="S96" s="31">
        <v>1.2000000000000002</v>
      </c>
      <c r="T96" s="105">
        <v>5</v>
      </c>
    </row>
    <row r="97" spans="1:20" s="57" customFormat="1" ht="14.25">
      <c r="A97" s="228">
        <v>45</v>
      </c>
      <c r="B97" s="244"/>
      <c r="C97" s="10">
        <v>5</v>
      </c>
      <c r="D97" s="37" t="s">
        <v>182</v>
      </c>
      <c r="E97" s="213" t="s">
        <v>137</v>
      </c>
      <c r="F97" s="33" t="s">
        <v>67</v>
      </c>
      <c r="G97" s="33" t="s">
        <v>31</v>
      </c>
      <c r="H97" s="33">
        <v>15</v>
      </c>
      <c r="I97" s="31">
        <f t="shared" si="14"/>
        <v>10</v>
      </c>
      <c r="J97" s="31">
        <f t="shared" si="15"/>
        <v>25</v>
      </c>
      <c r="K97" s="33">
        <v>15</v>
      </c>
      <c r="L97" s="33"/>
      <c r="M97" s="33"/>
      <c r="N97" s="33"/>
      <c r="O97" s="33"/>
      <c r="P97" s="33">
        <v>10</v>
      </c>
      <c r="Q97" s="33">
        <v>1</v>
      </c>
      <c r="R97" s="33">
        <v>0.6</v>
      </c>
      <c r="S97" s="33">
        <v>0.4</v>
      </c>
      <c r="T97" s="105">
        <v>0</v>
      </c>
    </row>
    <row r="98" spans="1:20" s="57" customFormat="1" ht="14.25">
      <c r="A98" s="229"/>
      <c r="B98" s="244"/>
      <c r="C98" s="10">
        <v>5</v>
      </c>
      <c r="D98" s="37" t="s">
        <v>130</v>
      </c>
      <c r="E98" s="256"/>
      <c r="F98" s="33" t="s">
        <v>67</v>
      </c>
      <c r="G98" s="33" t="s">
        <v>33</v>
      </c>
      <c r="H98" s="33">
        <v>30</v>
      </c>
      <c r="I98" s="31">
        <f t="shared" si="14"/>
        <v>20</v>
      </c>
      <c r="J98" s="31">
        <f t="shared" si="15"/>
        <v>50</v>
      </c>
      <c r="K98" s="33"/>
      <c r="L98" s="33">
        <v>30</v>
      </c>
      <c r="M98" s="33"/>
      <c r="N98" s="33"/>
      <c r="O98" s="33"/>
      <c r="P98" s="33">
        <v>20</v>
      </c>
      <c r="Q98" s="33">
        <v>2</v>
      </c>
      <c r="R98" s="33">
        <v>1.2</v>
      </c>
      <c r="S98" s="33">
        <v>0.8</v>
      </c>
      <c r="T98" s="105">
        <v>0</v>
      </c>
    </row>
    <row r="99" spans="1:20" s="57" customFormat="1" ht="14.25">
      <c r="A99" s="29">
        <v>46</v>
      </c>
      <c r="B99" s="244"/>
      <c r="C99" s="9">
        <v>5</v>
      </c>
      <c r="D99" s="39" t="s">
        <v>131</v>
      </c>
      <c r="E99" s="39" t="s">
        <v>109</v>
      </c>
      <c r="F99" s="31" t="s">
        <v>67</v>
      </c>
      <c r="G99" s="31" t="s">
        <v>37</v>
      </c>
      <c r="H99" s="31">
        <v>30</v>
      </c>
      <c r="I99" s="31">
        <f t="shared" si="14"/>
        <v>60</v>
      </c>
      <c r="J99" s="31">
        <f t="shared" si="15"/>
        <v>90</v>
      </c>
      <c r="K99" s="31"/>
      <c r="L99" s="31">
        <v>30</v>
      </c>
      <c r="M99" s="31"/>
      <c r="N99" s="31"/>
      <c r="O99" s="31"/>
      <c r="P99" s="31">
        <v>60</v>
      </c>
      <c r="Q99" s="31">
        <v>4</v>
      </c>
      <c r="R99" s="31">
        <v>1.6</v>
      </c>
      <c r="S99" s="31">
        <v>2.4</v>
      </c>
      <c r="T99" s="105">
        <v>10</v>
      </c>
    </row>
    <row r="100" spans="1:20" s="57" customFormat="1" ht="14.25">
      <c r="A100" s="12">
        <v>47</v>
      </c>
      <c r="B100" s="244"/>
      <c r="C100" s="10">
        <v>5</v>
      </c>
      <c r="D100" s="37" t="s">
        <v>132</v>
      </c>
      <c r="E100" s="37" t="s">
        <v>64</v>
      </c>
      <c r="F100" s="32" t="s">
        <v>42</v>
      </c>
      <c r="G100" s="33" t="s">
        <v>133</v>
      </c>
      <c r="H100" s="33">
        <v>30</v>
      </c>
      <c r="I100" s="31">
        <f t="shared" si="14"/>
        <v>20</v>
      </c>
      <c r="J100" s="31">
        <f t="shared" si="15"/>
        <v>50</v>
      </c>
      <c r="K100" s="33"/>
      <c r="L100" s="33">
        <v>30</v>
      </c>
      <c r="M100" s="33"/>
      <c r="N100" s="33"/>
      <c r="O100" s="33"/>
      <c r="P100" s="33">
        <v>20</v>
      </c>
      <c r="Q100" s="33">
        <v>2</v>
      </c>
      <c r="R100" s="33">
        <v>1.2</v>
      </c>
      <c r="S100" s="33">
        <v>0.8</v>
      </c>
      <c r="T100" s="105">
        <v>0</v>
      </c>
    </row>
    <row r="101" spans="1:20" s="57" customFormat="1" ht="14.25">
      <c r="A101" s="12">
        <v>48</v>
      </c>
      <c r="B101" s="244"/>
      <c r="C101" s="10">
        <v>5</v>
      </c>
      <c r="D101" s="37" t="s">
        <v>140</v>
      </c>
      <c r="E101" s="37" t="s">
        <v>106</v>
      </c>
      <c r="F101" s="32" t="s">
        <v>67</v>
      </c>
      <c r="G101" s="33" t="s">
        <v>33</v>
      </c>
      <c r="H101" s="33">
        <v>0</v>
      </c>
      <c r="I101" s="31">
        <f t="shared" si="14"/>
        <v>160</v>
      </c>
      <c r="J101" s="31">
        <f t="shared" si="15"/>
        <v>160</v>
      </c>
      <c r="K101" s="33"/>
      <c r="L101" s="33"/>
      <c r="M101" s="33"/>
      <c r="N101" s="33"/>
      <c r="O101" s="33">
        <v>0</v>
      </c>
      <c r="P101" s="33">
        <v>160</v>
      </c>
      <c r="Q101" s="33">
        <v>4</v>
      </c>
      <c r="R101" s="33">
        <v>0</v>
      </c>
      <c r="S101" s="33">
        <v>4</v>
      </c>
      <c r="T101" s="105">
        <v>0</v>
      </c>
    </row>
    <row r="102" spans="1:20" s="57" customFormat="1" ht="14.25">
      <c r="A102" s="12">
        <v>49</v>
      </c>
      <c r="B102" s="244"/>
      <c r="C102" s="10">
        <v>5</v>
      </c>
      <c r="D102" s="37" t="s">
        <v>139</v>
      </c>
      <c r="E102" s="64" t="s">
        <v>105</v>
      </c>
      <c r="F102" s="33" t="s">
        <v>42</v>
      </c>
      <c r="G102" s="33" t="s">
        <v>37</v>
      </c>
      <c r="H102" s="33">
        <v>15</v>
      </c>
      <c r="I102" s="31">
        <f t="shared" si="14"/>
        <v>10</v>
      </c>
      <c r="J102" s="31">
        <f t="shared" si="15"/>
        <v>25</v>
      </c>
      <c r="K102" s="33"/>
      <c r="L102" s="33"/>
      <c r="M102" s="33"/>
      <c r="N102" s="33">
        <v>15</v>
      </c>
      <c r="O102" s="33"/>
      <c r="P102" s="33">
        <v>10</v>
      </c>
      <c r="Q102" s="33">
        <v>1</v>
      </c>
      <c r="R102" s="33">
        <v>0.6</v>
      </c>
      <c r="S102" s="33">
        <v>0.4</v>
      </c>
      <c r="T102" s="105">
        <v>0</v>
      </c>
    </row>
    <row r="103" spans="1:20" s="57" customFormat="1" ht="17.25" customHeight="1">
      <c r="A103" s="228">
        <v>50</v>
      </c>
      <c r="B103" s="244"/>
      <c r="C103" s="14">
        <v>5</v>
      </c>
      <c r="D103" s="17" t="s">
        <v>171</v>
      </c>
      <c r="E103" s="213" t="s">
        <v>145</v>
      </c>
      <c r="F103" s="32" t="s">
        <v>143</v>
      </c>
      <c r="G103" s="28" t="s">
        <v>33</v>
      </c>
      <c r="H103" s="28">
        <v>15</v>
      </c>
      <c r="I103" s="31">
        <f t="shared" si="14"/>
        <v>10</v>
      </c>
      <c r="J103" s="31">
        <f t="shared" si="15"/>
        <v>25</v>
      </c>
      <c r="K103" s="28">
        <v>15</v>
      </c>
      <c r="L103" s="28"/>
      <c r="M103" s="28"/>
      <c r="N103" s="28"/>
      <c r="O103" s="28"/>
      <c r="P103" s="28">
        <v>10</v>
      </c>
      <c r="Q103" s="28">
        <v>1</v>
      </c>
      <c r="R103" s="28">
        <v>0.6</v>
      </c>
      <c r="S103" s="28">
        <v>0.4</v>
      </c>
      <c r="T103" s="105">
        <v>0</v>
      </c>
    </row>
    <row r="104" spans="1:20" s="57" customFormat="1" ht="16.5" customHeight="1">
      <c r="A104" s="229"/>
      <c r="B104" s="244"/>
      <c r="C104" s="14">
        <v>5</v>
      </c>
      <c r="D104" s="17" t="s">
        <v>172</v>
      </c>
      <c r="E104" s="246"/>
      <c r="F104" s="32" t="s">
        <v>143</v>
      </c>
      <c r="G104" s="28" t="s">
        <v>33</v>
      </c>
      <c r="H104" s="28">
        <v>30</v>
      </c>
      <c r="I104" s="31">
        <f t="shared" si="14"/>
        <v>0</v>
      </c>
      <c r="J104" s="31">
        <f t="shared" si="15"/>
        <v>30</v>
      </c>
      <c r="K104" s="28"/>
      <c r="L104" s="28">
        <v>30</v>
      </c>
      <c r="M104" s="28"/>
      <c r="N104" s="28"/>
      <c r="O104" s="28"/>
      <c r="P104" s="28">
        <v>0</v>
      </c>
      <c r="Q104" s="28">
        <v>1</v>
      </c>
      <c r="R104" s="28">
        <v>1</v>
      </c>
      <c r="S104" s="28">
        <v>0</v>
      </c>
      <c r="T104" s="28">
        <v>0</v>
      </c>
    </row>
    <row r="105" spans="1:20" s="57" customFormat="1" ht="14.25">
      <c r="A105" s="65"/>
      <c r="B105" s="244"/>
      <c r="C105" s="247" t="s">
        <v>141</v>
      </c>
      <c r="D105" s="243"/>
      <c r="E105" s="243"/>
      <c r="F105" s="243"/>
      <c r="G105" s="243"/>
      <c r="H105" s="40">
        <f>SUM(H89:H104)</f>
        <v>345</v>
      </c>
      <c r="I105" s="40">
        <f aca="true" t="shared" si="16" ref="I105:T105">SUM(I89:I104)</f>
        <v>445</v>
      </c>
      <c r="J105" s="40">
        <f t="shared" si="16"/>
        <v>790</v>
      </c>
      <c r="K105" s="40">
        <f t="shared" si="16"/>
        <v>95</v>
      </c>
      <c r="L105" s="40">
        <f t="shared" si="16"/>
        <v>235</v>
      </c>
      <c r="M105" s="40">
        <f t="shared" si="16"/>
        <v>0</v>
      </c>
      <c r="N105" s="40">
        <f t="shared" si="16"/>
        <v>15</v>
      </c>
      <c r="O105" s="40">
        <f t="shared" si="16"/>
        <v>0</v>
      </c>
      <c r="P105" s="40">
        <f t="shared" si="16"/>
        <v>445</v>
      </c>
      <c r="Q105" s="40">
        <f t="shared" si="16"/>
        <v>30</v>
      </c>
      <c r="R105" s="40">
        <f t="shared" si="16"/>
        <v>14.599999999999996</v>
      </c>
      <c r="S105" s="40">
        <f t="shared" si="16"/>
        <v>15.400000000000002</v>
      </c>
      <c r="T105" s="70">
        <f t="shared" si="16"/>
        <v>25</v>
      </c>
    </row>
    <row r="106" spans="1:20" s="57" customFormat="1" ht="14.25" customHeight="1">
      <c r="A106" s="241">
        <v>51</v>
      </c>
      <c r="B106" s="244"/>
      <c r="C106" s="5">
        <v>6</v>
      </c>
      <c r="D106" s="36" t="s">
        <v>183</v>
      </c>
      <c r="E106" s="231" t="s">
        <v>95</v>
      </c>
      <c r="F106" s="22" t="s">
        <v>30</v>
      </c>
      <c r="G106" s="22" t="s">
        <v>37</v>
      </c>
      <c r="H106" s="22">
        <v>15</v>
      </c>
      <c r="I106" s="22">
        <f>P106</f>
        <v>10</v>
      </c>
      <c r="J106" s="22">
        <f>H106+I106</f>
        <v>25</v>
      </c>
      <c r="K106" s="22">
        <v>15</v>
      </c>
      <c r="L106" s="22"/>
      <c r="M106" s="22"/>
      <c r="N106" s="22"/>
      <c r="O106" s="22"/>
      <c r="P106" s="22">
        <v>10</v>
      </c>
      <c r="Q106" s="22">
        <v>1</v>
      </c>
      <c r="R106" s="22">
        <v>0.6</v>
      </c>
      <c r="S106" s="22">
        <v>0.4</v>
      </c>
      <c r="T106" s="105">
        <v>0</v>
      </c>
    </row>
    <row r="107" spans="1:20" s="57" customFormat="1" ht="12.75" customHeight="1">
      <c r="A107" s="242"/>
      <c r="B107" s="244"/>
      <c r="C107" s="5">
        <v>6</v>
      </c>
      <c r="D107" s="36" t="s">
        <v>173</v>
      </c>
      <c r="E107" s="231"/>
      <c r="F107" s="22" t="s">
        <v>30</v>
      </c>
      <c r="G107" s="22" t="s">
        <v>33</v>
      </c>
      <c r="H107" s="22">
        <v>15</v>
      </c>
      <c r="I107" s="22">
        <f aca="true" t="shared" si="17" ref="I107:I117">P107</f>
        <v>35</v>
      </c>
      <c r="J107" s="22">
        <f aca="true" t="shared" si="18" ref="J107:J117">H107+I107</f>
        <v>50</v>
      </c>
      <c r="K107" s="22"/>
      <c r="L107" s="22">
        <v>15</v>
      </c>
      <c r="M107" s="22"/>
      <c r="N107" s="22"/>
      <c r="O107" s="22"/>
      <c r="P107" s="22">
        <v>35</v>
      </c>
      <c r="Q107" s="22">
        <v>2</v>
      </c>
      <c r="R107" s="22">
        <v>0.6</v>
      </c>
      <c r="S107" s="22">
        <v>1.4</v>
      </c>
      <c r="T107" s="105">
        <v>0</v>
      </c>
    </row>
    <row r="108" spans="1:20" s="57" customFormat="1" ht="26.25" customHeight="1">
      <c r="A108" s="32">
        <v>52</v>
      </c>
      <c r="B108" s="244"/>
      <c r="C108" s="10">
        <v>6</v>
      </c>
      <c r="D108" s="144" t="s">
        <v>226</v>
      </c>
      <c r="E108" s="11" t="s">
        <v>225</v>
      </c>
      <c r="F108" s="33" t="s">
        <v>67</v>
      </c>
      <c r="G108" s="33" t="s">
        <v>33</v>
      </c>
      <c r="H108" s="33">
        <v>35</v>
      </c>
      <c r="I108" s="22">
        <f t="shared" si="17"/>
        <v>55</v>
      </c>
      <c r="J108" s="22">
        <f t="shared" si="18"/>
        <v>90</v>
      </c>
      <c r="K108" s="33"/>
      <c r="L108" s="33">
        <v>35</v>
      </c>
      <c r="M108" s="33"/>
      <c r="N108" s="33"/>
      <c r="O108" s="33"/>
      <c r="P108" s="33">
        <v>55</v>
      </c>
      <c r="Q108" s="33">
        <v>4</v>
      </c>
      <c r="R108" s="33">
        <v>1.8</v>
      </c>
      <c r="S108" s="33">
        <v>2.2</v>
      </c>
      <c r="T108" s="105">
        <v>10</v>
      </c>
    </row>
    <row r="109" spans="1:20" s="57" customFormat="1" ht="12.75" customHeight="1">
      <c r="A109" s="13">
        <v>53</v>
      </c>
      <c r="B109" s="244"/>
      <c r="C109" s="5">
        <v>6</v>
      </c>
      <c r="D109" s="36" t="s">
        <v>184</v>
      </c>
      <c r="E109" s="36" t="s">
        <v>103</v>
      </c>
      <c r="F109" s="21" t="s">
        <v>67</v>
      </c>
      <c r="G109" s="22" t="s">
        <v>33</v>
      </c>
      <c r="H109" s="22">
        <v>30</v>
      </c>
      <c r="I109" s="22">
        <f t="shared" si="17"/>
        <v>60</v>
      </c>
      <c r="J109" s="22">
        <f t="shared" si="18"/>
        <v>90</v>
      </c>
      <c r="K109" s="22"/>
      <c r="L109" s="22">
        <v>30</v>
      </c>
      <c r="M109" s="22"/>
      <c r="N109" s="22"/>
      <c r="O109" s="22"/>
      <c r="P109" s="22">
        <v>60</v>
      </c>
      <c r="Q109" s="22">
        <v>4</v>
      </c>
      <c r="R109" s="22">
        <v>1.6</v>
      </c>
      <c r="S109" s="22">
        <v>2.4</v>
      </c>
      <c r="T109" s="105">
        <v>10</v>
      </c>
    </row>
    <row r="110" spans="1:20" s="57" customFormat="1" ht="12.75" customHeight="1">
      <c r="A110" s="13">
        <v>54</v>
      </c>
      <c r="B110" s="244"/>
      <c r="C110" s="10">
        <v>6</v>
      </c>
      <c r="D110" s="37" t="s">
        <v>174</v>
      </c>
      <c r="E110" s="37" t="s">
        <v>138</v>
      </c>
      <c r="F110" s="32" t="s">
        <v>42</v>
      </c>
      <c r="G110" s="33" t="s">
        <v>37</v>
      </c>
      <c r="H110" s="33">
        <v>15</v>
      </c>
      <c r="I110" s="22">
        <f t="shared" si="17"/>
        <v>10</v>
      </c>
      <c r="J110" s="22">
        <f t="shared" si="18"/>
        <v>25</v>
      </c>
      <c r="K110" s="33">
        <v>15</v>
      </c>
      <c r="L110" s="33"/>
      <c r="M110" s="33"/>
      <c r="N110" s="33"/>
      <c r="O110" s="33"/>
      <c r="P110" s="33">
        <v>10</v>
      </c>
      <c r="Q110" s="33">
        <v>1</v>
      </c>
      <c r="R110" s="33">
        <v>0.6</v>
      </c>
      <c r="S110" s="33">
        <v>0.4</v>
      </c>
      <c r="T110" s="105">
        <v>0</v>
      </c>
    </row>
    <row r="111" spans="1:20" s="57" customFormat="1" ht="12.75" customHeight="1">
      <c r="A111" s="13">
        <v>55</v>
      </c>
      <c r="B111" s="244"/>
      <c r="C111" s="14">
        <v>6</v>
      </c>
      <c r="D111" s="17" t="s">
        <v>154</v>
      </c>
      <c r="E111" s="38" t="s">
        <v>105</v>
      </c>
      <c r="F111" s="13" t="s">
        <v>42</v>
      </c>
      <c r="G111" s="15" t="s">
        <v>37</v>
      </c>
      <c r="H111" s="18">
        <v>15</v>
      </c>
      <c r="I111" s="22">
        <f t="shared" si="17"/>
        <v>10</v>
      </c>
      <c r="J111" s="22">
        <f t="shared" si="18"/>
        <v>25</v>
      </c>
      <c r="K111" s="18"/>
      <c r="L111" s="18"/>
      <c r="M111" s="18"/>
      <c r="N111" s="18">
        <v>15</v>
      </c>
      <c r="O111" s="18"/>
      <c r="P111" s="18">
        <v>10</v>
      </c>
      <c r="Q111" s="18">
        <v>1</v>
      </c>
      <c r="R111" s="18">
        <v>0.6</v>
      </c>
      <c r="S111" s="18">
        <v>0.4</v>
      </c>
      <c r="T111" s="105">
        <v>0</v>
      </c>
    </row>
    <row r="112" spans="1:20" s="57" customFormat="1" ht="15.75" customHeight="1">
      <c r="A112" s="241">
        <v>56</v>
      </c>
      <c r="B112" s="244"/>
      <c r="C112" s="14">
        <v>6</v>
      </c>
      <c r="D112" s="17" t="s">
        <v>175</v>
      </c>
      <c r="E112" s="213" t="s">
        <v>146</v>
      </c>
      <c r="F112" s="13" t="s">
        <v>143</v>
      </c>
      <c r="G112" s="15" t="s">
        <v>33</v>
      </c>
      <c r="H112" s="18">
        <v>30</v>
      </c>
      <c r="I112" s="22">
        <f t="shared" si="17"/>
        <v>0</v>
      </c>
      <c r="J112" s="22">
        <f t="shared" si="18"/>
        <v>30</v>
      </c>
      <c r="K112" s="18">
        <v>30</v>
      </c>
      <c r="L112" s="18"/>
      <c r="M112" s="18"/>
      <c r="N112" s="18"/>
      <c r="O112" s="18"/>
      <c r="P112" s="18">
        <v>0</v>
      </c>
      <c r="Q112" s="18">
        <v>1</v>
      </c>
      <c r="R112" s="18">
        <v>1</v>
      </c>
      <c r="S112" s="18">
        <v>0</v>
      </c>
      <c r="T112" s="105">
        <v>0</v>
      </c>
    </row>
    <row r="113" spans="1:20" s="57" customFormat="1" ht="14.25">
      <c r="A113" s="242"/>
      <c r="B113" s="244"/>
      <c r="C113" s="14">
        <v>6</v>
      </c>
      <c r="D113" s="17" t="s">
        <v>176</v>
      </c>
      <c r="E113" s="246"/>
      <c r="F113" s="13" t="s">
        <v>143</v>
      </c>
      <c r="G113" s="15" t="s">
        <v>33</v>
      </c>
      <c r="H113" s="18">
        <v>20</v>
      </c>
      <c r="I113" s="22">
        <f t="shared" si="17"/>
        <v>5</v>
      </c>
      <c r="J113" s="22">
        <f t="shared" si="18"/>
        <v>25</v>
      </c>
      <c r="K113" s="18"/>
      <c r="L113" s="18">
        <v>20</v>
      </c>
      <c r="M113" s="18"/>
      <c r="N113" s="18"/>
      <c r="O113" s="18"/>
      <c r="P113" s="18">
        <v>5</v>
      </c>
      <c r="Q113" s="18">
        <v>1</v>
      </c>
      <c r="R113" s="18">
        <v>0.8</v>
      </c>
      <c r="S113" s="18">
        <v>0.2</v>
      </c>
      <c r="T113" s="105">
        <v>0</v>
      </c>
    </row>
    <row r="114" spans="1:20" s="57" customFormat="1" ht="14.25">
      <c r="A114" s="241">
        <v>57</v>
      </c>
      <c r="B114" s="244"/>
      <c r="C114" s="14">
        <v>6</v>
      </c>
      <c r="D114" s="17" t="s">
        <v>149</v>
      </c>
      <c r="E114" s="257" t="s">
        <v>150</v>
      </c>
      <c r="F114" s="13" t="s">
        <v>143</v>
      </c>
      <c r="G114" s="15" t="s">
        <v>31</v>
      </c>
      <c r="H114" s="18">
        <v>15</v>
      </c>
      <c r="I114" s="22">
        <f t="shared" si="17"/>
        <v>10</v>
      </c>
      <c r="J114" s="22">
        <f t="shared" si="18"/>
        <v>25</v>
      </c>
      <c r="K114" s="18">
        <v>15</v>
      </c>
      <c r="L114" s="18"/>
      <c r="M114" s="18"/>
      <c r="N114" s="18"/>
      <c r="O114" s="18"/>
      <c r="P114" s="18">
        <v>10</v>
      </c>
      <c r="Q114" s="18">
        <v>1</v>
      </c>
      <c r="R114" s="18">
        <v>0.6</v>
      </c>
      <c r="S114" s="18">
        <v>0.4</v>
      </c>
      <c r="T114" s="105">
        <v>0</v>
      </c>
    </row>
    <row r="115" spans="1:20" s="57" customFormat="1" ht="15.75" customHeight="1">
      <c r="A115" s="242"/>
      <c r="B115" s="244"/>
      <c r="C115" s="14">
        <v>6</v>
      </c>
      <c r="D115" s="17" t="s">
        <v>151</v>
      </c>
      <c r="E115" s="258"/>
      <c r="F115" s="13" t="s">
        <v>143</v>
      </c>
      <c r="G115" s="15" t="s">
        <v>33</v>
      </c>
      <c r="H115" s="18">
        <v>20</v>
      </c>
      <c r="I115" s="22">
        <f t="shared" si="17"/>
        <v>30</v>
      </c>
      <c r="J115" s="22">
        <f t="shared" si="18"/>
        <v>50</v>
      </c>
      <c r="K115" s="18"/>
      <c r="L115" s="18">
        <v>20</v>
      </c>
      <c r="M115" s="18"/>
      <c r="N115" s="18"/>
      <c r="O115" s="18"/>
      <c r="P115" s="18">
        <v>30</v>
      </c>
      <c r="Q115" s="18">
        <v>2</v>
      </c>
      <c r="R115" s="18">
        <v>0.8</v>
      </c>
      <c r="S115" s="18">
        <v>1.2</v>
      </c>
      <c r="T115" s="105">
        <v>0</v>
      </c>
    </row>
    <row r="116" spans="1:20" s="57" customFormat="1" ht="15.75" customHeight="1">
      <c r="A116" s="13">
        <v>58</v>
      </c>
      <c r="B116" s="244"/>
      <c r="C116" s="14">
        <v>6</v>
      </c>
      <c r="D116" s="17" t="s">
        <v>152</v>
      </c>
      <c r="E116" s="16" t="s">
        <v>153</v>
      </c>
      <c r="F116" s="13" t="s">
        <v>143</v>
      </c>
      <c r="G116" s="15" t="s">
        <v>33</v>
      </c>
      <c r="H116" s="18">
        <v>30</v>
      </c>
      <c r="I116" s="22">
        <f t="shared" si="17"/>
        <v>20</v>
      </c>
      <c r="J116" s="22">
        <f t="shared" si="18"/>
        <v>50</v>
      </c>
      <c r="K116" s="18"/>
      <c r="L116" s="18">
        <v>30</v>
      </c>
      <c r="M116" s="18"/>
      <c r="N116" s="18"/>
      <c r="O116" s="18"/>
      <c r="P116" s="18">
        <v>20</v>
      </c>
      <c r="Q116" s="18">
        <v>2</v>
      </c>
      <c r="R116" s="18">
        <v>1.2</v>
      </c>
      <c r="S116" s="18">
        <v>0.8</v>
      </c>
      <c r="T116" s="105">
        <v>0</v>
      </c>
    </row>
    <row r="117" spans="1:20" s="57" customFormat="1" ht="14.25">
      <c r="A117" s="13">
        <v>59</v>
      </c>
      <c r="B117" s="244"/>
      <c r="C117" s="14">
        <v>6</v>
      </c>
      <c r="D117" s="17" t="s">
        <v>155</v>
      </c>
      <c r="E117" s="16" t="s">
        <v>156</v>
      </c>
      <c r="F117" s="13" t="s">
        <v>143</v>
      </c>
      <c r="G117" s="156" t="s">
        <v>228</v>
      </c>
      <c r="H117" s="18">
        <v>0</v>
      </c>
      <c r="I117" s="22">
        <f t="shared" si="17"/>
        <v>250</v>
      </c>
      <c r="J117" s="22">
        <f t="shared" si="18"/>
        <v>250</v>
      </c>
      <c r="K117" s="18"/>
      <c r="L117" s="18"/>
      <c r="M117" s="18"/>
      <c r="N117" s="18"/>
      <c r="O117" s="18"/>
      <c r="P117" s="18">
        <v>250</v>
      </c>
      <c r="Q117" s="18">
        <v>10</v>
      </c>
      <c r="R117" s="18">
        <v>0</v>
      </c>
      <c r="S117" s="18">
        <v>10</v>
      </c>
      <c r="T117" s="105">
        <v>0</v>
      </c>
    </row>
    <row r="118" spans="1:20" s="67" customFormat="1" ht="15">
      <c r="A118" s="66"/>
      <c r="B118" s="245"/>
      <c r="C118" s="254" t="s">
        <v>157</v>
      </c>
      <c r="D118" s="255"/>
      <c r="E118" s="255"/>
      <c r="F118" s="255"/>
      <c r="G118" s="255"/>
      <c r="H118" s="19">
        <f>SUM(H106:H117)</f>
        <v>240</v>
      </c>
      <c r="I118" s="19">
        <f aca="true" t="shared" si="19" ref="I118:T118">SUM(I106:I117)</f>
        <v>495</v>
      </c>
      <c r="J118" s="19">
        <f t="shared" si="19"/>
        <v>735</v>
      </c>
      <c r="K118" s="19">
        <f t="shared" si="19"/>
        <v>75</v>
      </c>
      <c r="L118" s="19">
        <f t="shared" si="19"/>
        <v>150</v>
      </c>
      <c r="M118" s="19">
        <f t="shared" si="19"/>
        <v>0</v>
      </c>
      <c r="N118" s="19">
        <f t="shared" si="19"/>
        <v>15</v>
      </c>
      <c r="O118" s="19">
        <f t="shared" si="19"/>
        <v>0</v>
      </c>
      <c r="P118" s="19">
        <f t="shared" si="19"/>
        <v>495</v>
      </c>
      <c r="Q118" s="19">
        <f t="shared" si="19"/>
        <v>30</v>
      </c>
      <c r="R118" s="19">
        <f t="shared" si="19"/>
        <v>10.2</v>
      </c>
      <c r="S118" s="19">
        <f t="shared" si="19"/>
        <v>19.800000000000004</v>
      </c>
      <c r="T118" s="19">
        <f t="shared" si="19"/>
        <v>20</v>
      </c>
    </row>
    <row r="119" spans="1:20" ht="15" customHeight="1">
      <c r="A119" s="248" t="s">
        <v>158</v>
      </c>
      <c r="B119" s="249"/>
      <c r="C119" s="249"/>
      <c r="D119" s="249"/>
      <c r="E119" s="249"/>
      <c r="F119" s="249"/>
      <c r="G119" s="250"/>
      <c r="H119" s="6">
        <f aca="true" t="shared" si="20" ref="H119:T119">H118+H105</f>
        <v>585</v>
      </c>
      <c r="I119" s="6">
        <f t="shared" si="20"/>
        <v>940</v>
      </c>
      <c r="J119" s="6">
        <f t="shared" si="20"/>
        <v>1525</v>
      </c>
      <c r="K119" s="6">
        <f t="shared" si="20"/>
        <v>170</v>
      </c>
      <c r="L119" s="6">
        <f t="shared" si="20"/>
        <v>385</v>
      </c>
      <c r="M119" s="6">
        <f t="shared" si="20"/>
        <v>0</v>
      </c>
      <c r="N119" s="6">
        <f t="shared" si="20"/>
        <v>30</v>
      </c>
      <c r="O119" s="6">
        <f t="shared" si="20"/>
        <v>0</v>
      </c>
      <c r="P119" s="6">
        <f t="shared" si="20"/>
        <v>940</v>
      </c>
      <c r="Q119" s="6">
        <f t="shared" si="20"/>
        <v>60</v>
      </c>
      <c r="R119" s="6">
        <f t="shared" si="20"/>
        <v>24.799999999999997</v>
      </c>
      <c r="S119" s="6">
        <f t="shared" si="20"/>
        <v>35.2</v>
      </c>
      <c r="T119" s="6">
        <f t="shared" si="20"/>
        <v>45</v>
      </c>
    </row>
    <row r="120" spans="1:20" ht="15" customHeight="1">
      <c r="A120" s="251" t="s">
        <v>159</v>
      </c>
      <c r="B120" s="252"/>
      <c r="C120" s="252"/>
      <c r="D120" s="252"/>
      <c r="E120" s="252"/>
      <c r="F120" s="252"/>
      <c r="G120" s="253"/>
      <c r="H120" s="20">
        <f aca="true" t="shared" si="21" ref="H120:T120">H119+H88+H55</f>
        <v>2205</v>
      </c>
      <c r="I120" s="20">
        <f t="shared" si="21"/>
        <v>2295</v>
      </c>
      <c r="J120" s="20">
        <f t="shared" si="21"/>
        <v>4500</v>
      </c>
      <c r="K120" s="20">
        <f t="shared" si="21"/>
        <v>830</v>
      </c>
      <c r="L120" s="20">
        <f t="shared" si="21"/>
        <v>1255</v>
      </c>
      <c r="M120" s="20">
        <f t="shared" si="21"/>
        <v>30</v>
      </c>
      <c r="N120" s="20">
        <f t="shared" si="21"/>
        <v>60</v>
      </c>
      <c r="O120" s="20">
        <f t="shared" si="21"/>
        <v>0</v>
      </c>
      <c r="P120" s="20">
        <f t="shared" si="21"/>
        <v>2295</v>
      </c>
      <c r="Q120" s="20">
        <f t="shared" si="21"/>
        <v>180</v>
      </c>
      <c r="R120" s="107">
        <f t="shared" si="21"/>
        <v>93</v>
      </c>
      <c r="S120" s="107">
        <f t="shared" si="21"/>
        <v>87</v>
      </c>
      <c r="T120" s="20">
        <f t="shared" si="21"/>
        <v>175</v>
      </c>
    </row>
    <row r="121" spans="1:20" ht="15" customHeight="1">
      <c r="A121" s="89"/>
      <c r="B121" s="89"/>
      <c r="C121" s="89"/>
      <c r="D121" s="89"/>
      <c r="E121" s="89"/>
      <c r="F121" s="89"/>
      <c r="G121" s="89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</row>
    <row r="122" spans="1:17" s="73" customFormat="1" ht="15.75" customHeight="1">
      <c r="A122" s="189" t="s">
        <v>227</v>
      </c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</row>
    <row r="123" spans="1:14" s="73" customFormat="1" ht="12.75" customHeight="1">
      <c r="A123" s="91"/>
      <c r="B123" s="91"/>
      <c r="C123" s="91"/>
      <c r="D123" s="92"/>
      <c r="E123" s="92"/>
      <c r="F123" s="92"/>
      <c r="G123" s="92"/>
      <c r="H123" s="93"/>
      <c r="I123" s="92"/>
      <c r="J123" s="92"/>
      <c r="K123" s="92"/>
      <c r="L123" s="92"/>
      <c r="M123" s="92"/>
      <c r="N123" s="94"/>
    </row>
    <row r="124" spans="1:14" s="73" customFormat="1" ht="12.75" customHeight="1">
      <c r="A124" s="95" t="s">
        <v>204</v>
      </c>
      <c r="H124" s="96"/>
      <c r="N124" s="97"/>
    </row>
    <row r="125" spans="1:14" s="73" customFormat="1" ht="12.75" customHeight="1">
      <c r="A125" s="98" t="s">
        <v>205</v>
      </c>
      <c r="H125" s="96"/>
      <c r="N125" s="97"/>
    </row>
    <row r="126" spans="1:14" s="73" customFormat="1" ht="12.75" customHeight="1">
      <c r="A126" s="98" t="s">
        <v>206</v>
      </c>
      <c r="H126" s="96"/>
      <c r="N126" s="97"/>
    </row>
    <row r="127" spans="1:16" s="73" customFormat="1" ht="12.75" customHeight="1">
      <c r="A127" s="98" t="s">
        <v>207</v>
      </c>
      <c r="E127" s="99"/>
      <c r="H127" s="96"/>
      <c r="N127" s="97"/>
      <c r="P127" s="100"/>
    </row>
    <row r="128" spans="1:16" s="73" customFormat="1" ht="12.75" customHeight="1">
      <c r="A128" s="98"/>
      <c r="E128" s="99"/>
      <c r="H128" s="96"/>
      <c r="N128" s="97"/>
      <c r="P128" s="100"/>
    </row>
    <row r="129" spans="1:14" s="73" customFormat="1" ht="12.75" customHeight="1">
      <c r="A129" s="149" t="s">
        <v>208</v>
      </c>
      <c r="B129" s="150"/>
      <c r="C129" s="150"/>
      <c r="D129" s="150"/>
      <c r="E129" s="151"/>
      <c r="F129" s="78"/>
      <c r="H129" s="96"/>
      <c r="N129" s="97"/>
    </row>
    <row r="130" spans="1:20" ht="12.75" customHeight="1">
      <c r="A130" s="152"/>
      <c r="B130" s="153"/>
      <c r="C130" s="152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</row>
    <row r="131" spans="1:20" ht="21.75" customHeight="1">
      <c r="A131" s="239" t="s">
        <v>192</v>
      </c>
      <c r="B131" s="239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</row>
    <row r="132" spans="1:20" ht="12.75" customHeight="1">
      <c r="A132" s="41"/>
      <c r="D132" s="42"/>
      <c r="E132" s="42"/>
      <c r="J132" s="24"/>
      <c r="T132" s="41"/>
    </row>
    <row r="133" spans="1:20" ht="12" customHeight="1">
      <c r="A133" s="240" t="s">
        <v>210</v>
      </c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</row>
    <row r="134" spans="1:20" ht="17.25" customHeight="1">
      <c r="A134" s="207" t="s">
        <v>9</v>
      </c>
      <c r="B134" s="195" t="s">
        <v>10</v>
      </c>
      <c r="C134" s="195" t="s">
        <v>11</v>
      </c>
      <c r="D134" s="201" t="s">
        <v>12</v>
      </c>
      <c r="E134" s="201" t="s">
        <v>13</v>
      </c>
      <c r="F134" s="195" t="s">
        <v>14</v>
      </c>
      <c r="G134" s="201" t="s">
        <v>15</v>
      </c>
      <c r="H134" s="204" t="s">
        <v>16</v>
      </c>
      <c r="I134" s="205"/>
      <c r="J134" s="205"/>
      <c r="K134" s="205"/>
      <c r="L134" s="205"/>
      <c r="M134" s="205"/>
      <c r="N134" s="205"/>
      <c r="O134" s="205"/>
      <c r="P134" s="206"/>
      <c r="Q134" s="204" t="s">
        <v>17</v>
      </c>
      <c r="R134" s="205"/>
      <c r="S134" s="206"/>
      <c r="T134" s="232" t="s">
        <v>187</v>
      </c>
    </row>
    <row r="135" spans="1:20" ht="17.25" customHeight="1">
      <c r="A135" s="208"/>
      <c r="B135" s="196"/>
      <c r="C135" s="196"/>
      <c r="D135" s="202"/>
      <c r="E135" s="202"/>
      <c r="F135" s="196"/>
      <c r="G135" s="202"/>
      <c r="H135" s="235" t="s">
        <v>18</v>
      </c>
      <c r="I135" s="236"/>
      <c r="J135" s="207"/>
      <c r="K135" s="204" t="s">
        <v>19</v>
      </c>
      <c r="L135" s="205"/>
      <c r="M135" s="205"/>
      <c r="N135" s="205"/>
      <c r="O135" s="205"/>
      <c r="P135" s="206"/>
      <c r="Q135" s="195" t="s">
        <v>18</v>
      </c>
      <c r="R135" s="204" t="s">
        <v>19</v>
      </c>
      <c r="S135" s="206"/>
      <c r="T135" s="233"/>
    </row>
    <row r="136" spans="1:20" ht="26.25" customHeight="1">
      <c r="A136" s="208"/>
      <c r="B136" s="196"/>
      <c r="C136" s="196"/>
      <c r="D136" s="202"/>
      <c r="E136" s="202"/>
      <c r="F136" s="196"/>
      <c r="G136" s="202"/>
      <c r="H136" s="237"/>
      <c r="I136" s="238"/>
      <c r="J136" s="209"/>
      <c r="K136" s="204" t="s">
        <v>188</v>
      </c>
      <c r="L136" s="205"/>
      <c r="M136" s="205"/>
      <c r="N136" s="205"/>
      <c r="O136" s="206"/>
      <c r="P136" s="214" t="s">
        <v>189</v>
      </c>
      <c r="Q136" s="196"/>
      <c r="R136" s="195" t="s">
        <v>22</v>
      </c>
      <c r="S136" s="214" t="s">
        <v>20</v>
      </c>
      <c r="T136" s="233"/>
    </row>
    <row r="137" spans="1:20" ht="78" customHeight="1">
      <c r="A137" s="209"/>
      <c r="B137" s="197"/>
      <c r="C137" s="197"/>
      <c r="D137" s="203"/>
      <c r="E137" s="203"/>
      <c r="F137" s="197"/>
      <c r="G137" s="203"/>
      <c r="H137" s="48" t="s">
        <v>190</v>
      </c>
      <c r="I137" s="49" t="s">
        <v>20</v>
      </c>
      <c r="J137" s="48" t="s">
        <v>21</v>
      </c>
      <c r="K137" s="50" t="s">
        <v>23</v>
      </c>
      <c r="L137" s="50" t="s">
        <v>24</v>
      </c>
      <c r="M137" s="50" t="s">
        <v>25</v>
      </c>
      <c r="N137" s="50" t="s">
        <v>26</v>
      </c>
      <c r="O137" s="50" t="s">
        <v>27</v>
      </c>
      <c r="P137" s="215"/>
      <c r="Q137" s="197"/>
      <c r="R137" s="197"/>
      <c r="S137" s="215"/>
      <c r="T137" s="234"/>
    </row>
    <row r="138" spans="1:20" ht="23.25" customHeight="1">
      <c r="A138" s="140">
        <v>1</v>
      </c>
      <c r="B138" s="139" t="s">
        <v>123</v>
      </c>
      <c r="C138" s="61">
        <v>1</v>
      </c>
      <c r="D138" s="54" t="s">
        <v>40</v>
      </c>
      <c r="E138" s="145" t="s">
        <v>41</v>
      </c>
      <c r="F138" s="110" t="s">
        <v>42</v>
      </c>
      <c r="G138" s="110" t="s">
        <v>37</v>
      </c>
      <c r="H138" s="110">
        <v>15</v>
      </c>
      <c r="I138" s="53">
        <f aca="true" t="shared" si="22" ref="I138:I146">P138</f>
        <v>10</v>
      </c>
      <c r="J138" s="53">
        <f aca="true" t="shared" si="23" ref="J138:J146">H138+I138</f>
        <v>25</v>
      </c>
      <c r="K138" s="110">
        <v>15</v>
      </c>
      <c r="L138" s="110"/>
      <c r="M138" s="110"/>
      <c r="N138" s="110"/>
      <c r="O138" s="110"/>
      <c r="P138" s="110">
        <v>10</v>
      </c>
      <c r="Q138" s="110">
        <v>1</v>
      </c>
      <c r="R138" s="110">
        <v>0.6</v>
      </c>
      <c r="S138" s="110">
        <v>0.4</v>
      </c>
      <c r="T138" s="105">
        <v>0</v>
      </c>
    </row>
    <row r="139" spans="1:20" ht="14.25" customHeight="1">
      <c r="A139" s="140">
        <v>2</v>
      </c>
      <c r="B139" s="313" t="s">
        <v>124</v>
      </c>
      <c r="C139" s="5">
        <v>3</v>
      </c>
      <c r="D139" s="112" t="s">
        <v>97</v>
      </c>
      <c r="E139" s="154" t="s">
        <v>98</v>
      </c>
      <c r="F139" s="21" t="s">
        <v>42</v>
      </c>
      <c r="G139" s="22" t="s">
        <v>33</v>
      </c>
      <c r="H139" s="22">
        <v>30</v>
      </c>
      <c r="I139" s="22">
        <f t="shared" si="22"/>
        <v>20</v>
      </c>
      <c r="J139" s="22">
        <f t="shared" si="23"/>
        <v>50</v>
      </c>
      <c r="K139" s="22"/>
      <c r="L139" s="22">
        <v>30</v>
      </c>
      <c r="M139" s="22"/>
      <c r="N139" s="22"/>
      <c r="O139" s="22"/>
      <c r="P139" s="22">
        <v>20</v>
      </c>
      <c r="Q139" s="22">
        <v>2</v>
      </c>
      <c r="R139" s="22">
        <v>1.2</v>
      </c>
      <c r="S139" s="22">
        <v>0.8</v>
      </c>
      <c r="T139" s="105">
        <v>0</v>
      </c>
    </row>
    <row r="140" spans="1:20" ht="14.25" customHeight="1">
      <c r="A140" s="302">
        <v>3</v>
      </c>
      <c r="B140" s="314"/>
      <c r="C140" s="5">
        <v>3</v>
      </c>
      <c r="D140" s="112" t="s">
        <v>99</v>
      </c>
      <c r="E140" s="299" t="s">
        <v>100</v>
      </c>
      <c r="F140" s="21" t="s">
        <v>42</v>
      </c>
      <c r="G140" s="22" t="s">
        <v>33</v>
      </c>
      <c r="H140" s="22">
        <v>30</v>
      </c>
      <c r="I140" s="22">
        <f t="shared" si="22"/>
        <v>0</v>
      </c>
      <c r="J140" s="22">
        <f t="shared" si="23"/>
        <v>30</v>
      </c>
      <c r="K140" s="22"/>
      <c r="L140" s="22">
        <v>30</v>
      </c>
      <c r="M140" s="22"/>
      <c r="N140" s="22"/>
      <c r="O140" s="22"/>
      <c r="P140" s="22">
        <v>0</v>
      </c>
      <c r="Q140" s="22">
        <v>1</v>
      </c>
      <c r="R140" s="22">
        <v>1</v>
      </c>
      <c r="S140" s="22">
        <v>0</v>
      </c>
      <c r="T140" s="105">
        <v>0</v>
      </c>
    </row>
    <row r="141" spans="1:20" ht="14.25" customHeight="1">
      <c r="A141" s="303"/>
      <c r="B141" s="314"/>
      <c r="C141" s="9">
        <v>4</v>
      </c>
      <c r="D141" s="114" t="s">
        <v>118</v>
      </c>
      <c r="E141" s="300"/>
      <c r="F141" s="62" t="s">
        <v>42</v>
      </c>
      <c r="G141" s="31" t="s">
        <v>33</v>
      </c>
      <c r="H141" s="31">
        <v>30</v>
      </c>
      <c r="I141" s="31">
        <f t="shared" si="22"/>
        <v>0</v>
      </c>
      <c r="J141" s="31">
        <f t="shared" si="23"/>
        <v>30</v>
      </c>
      <c r="K141" s="31"/>
      <c r="L141" s="31">
        <v>30</v>
      </c>
      <c r="M141" s="31"/>
      <c r="N141" s="31"/>
      <c r="O141" s="31"/>
      <c r="P141" s="31">
        <v>0</v>
      </c>
      <c r="Q141" s="31">
        <v>1</v>
      </c>
      <c r="R141" s="31">
        <v>1</v>
      </c>
      <c r="S141" s="31">
        <v>0</v>
      </c>
      <c r="T141" s="105">
        <v>0</v>
      </c>
    </row>
    <row r="142" spans="1:20" ht="14.25" customHeight="1">
      <c r="A142" s="304">
        <v>4</v>
      </c>
      <c r="B142" s="314"/>
      <c r="C142" s="5">
        <v>3</v>
      </c>
      <c r="D142" s="112" t="s">
        <v>104</v>
      </c>
      <c r="E142" s="299" t="s">
        <v>105</v>
      </c>
      <c r="F142" s="21" t="s">
        <v>42</v>
      </c>
      <c r="G142" s="22" t="s">
        <v>37</v>
      </c>
      <c r="H142" s="22">
        <v>15</v>
      </c>
      <c r="I142" s="22">
        <f t="shared" si="22"/>
        <v>10</v>
      </c>
      <c r="J142" s="22">
        <f t="shared" si="23"/>
        <v>25</v>
      </c>
      <c r="K142" s="22"/>
      <c r="L142" s="22"/>
      <c r="M142" s="22"/>
      <c r="N142" s="22">
        <v>15</v>
      </c>
      <c r="O142" s="22"/>
      <c r="P142" s="22">
        <v>10</v>
      </c>
      <c r="Q142" s="22">
        <v>1</v>
      </c>
      <c r="R142" s="22">
        <v>0.6</v>
      </c>
      <c r="S142" s="22">
        <v>0.4</v>
      </c>
      <c r="T142" s="105">
        <v>0</v>
      </c>
    </row>
    <row r="143" spans="1:20" ht="14.25" customHeight="1">
      <c r="A143" s="305"/>
      <c r="B143" s="315"/>
      <c r="C143" s="9">
        <v>4</v>
      </c>
      <c r="D143" s="114" t="s">
        <v>122</v>
      </c>
      <c r="E143" s="301"/>
      <c r="F143" s="62" t="s">
        <v>42</v>
      </c>
      <c r="G143" s="31" t="s">
        <v>37</v>
      </c>
      <c r="H143" s="31">
        <v>15</v>
      </c>
      <c r="I143" s="31">
        <f t="shared" si="22"/>
        <v>10</v>
      </c>
      <c r="J143" s="31">
        <f t="shared" si="23"/>
        <v>25</v>
      </c>
      <c r="K143" s="31"/>
      <c r="L143" s="31"/>
      <c r="M143" s="31"/>
      <c r="N143" s="31">
        <v>15</v>
      </c>
      <c r="O143" s="31"/>
      <c r="P143" s="31">
        <v>10</v>
      </c>
      <c r="Q143" s="31">
        <v>1</v>
      </c>
      <c r="R143" s="31">
        <v>0.6</v>
      </c>
      <c r="S143" s="31">
        <v>0.4</v>
      </c>
      <c r="T143" s="105">
        <v>0</v>
      </c>
    </row>
    <row r="144" spans="1:20" ht="14.25" customHeight="1">
      <c r="A144" s="305"/>
      <c r="B144" s="313" t="s">
        <v>126</v>
      </c>
      <c r="C144" s="10">
        <v>5</v>
      </c>
      <c r="D144" s="113" t="s">
        <v>139</v>
      </c>
      <c r="E144" s="301"/>
      <c r="F144" s="33" t="s">
        <v>42</v>
      </c>
      <c r="G144" s="33" t="s">
        <v>37</v>
      </c>
      <c r="H144" s="33">
        <v>15</v>
      </c>
      <c r="I144" s="31">
        <f t="shared" si="22"/>
        <v>10</v>
      </c>
      <c r="J144" s="31">
        <f t="shared" si="23"/>
        <v>25</v>
      </c>
      <c r="K144" s="33"/>
      <c r="L144" s="33"/>
      <c r="M144" s="33"/>
      <c r="N144" s="33">
        <v>15</v>
      </c>
      <c r="O144" s="33"/>
      <c r="P144" s="33">
        <v>10</v>
      </c>
      <c r="Q144" s="33">
        <v>1</v>
      </c>
      <c r="R144" s="33">
        <v>0.6</v>
      </c>
      <c r="S144" s="33">
        <v>0.4</v>
      </c>
      <c r="T144" s="105">
        <v>0</v>
      </c>
    </row>
    <row r="145" spans="1:20" ht="14.25" customHeight="1">
      <c r="A145" s="306"/>
      <c r="B145" s="314"/>
      <c r="C145" s="14">
        <v>6</v>
      </c>
      <c r="D145" s="17" t="s">
        <v>154</v>
      </c>
      <c r="E145" s="300"/>
      <c r="F145" s="13" t="s">
        <v>42</v>
      </c>
      <c r="G145" s="15" t="s">
        <v>37</v>
      </c>
      <c r="H145" s="18">
        <v>15</v>
      </c>
      <c r="I145" s="22">
        <f t="shared" si="22"/>
        <v>10</v>
      </c>
      <c r="J145" s="22">
        <f t="shared" si="23"/>
        <v>25</v>
      </c>
      <c r="K145" s="18"/>
      <c r="L145" s="18"/>
      <c r="M145" s="18"/>
      <c r="N145" s="18">
        <v>15</v>
      </c>
      <c r="O145" s="18"/>
      <c r="P145" s="18">
        <v>10</v>
      </c>
      <c r="Q145" s="18">
        <v>1</v>
      </c>
      <c r="R145" s="18">
        <v>0.6</v>
      </c>
      <c r="S145" s="18">
        <v>0.4</v>
      </c>
      <c r="T145" s="105">
        <v>0</v>
      </c>
    </row>
    <row r="146" spans="1:20" ht="14.25" customHeight="1">
      <c r="A146" s="141">
        <v>5</v>
      </c>
      <c r="B146" s="315"/>
      <c r="C146" s="10">
        <v>6</v>
      </c>
      <c r="D146" s="113" t="s">
        <v>174</v>
      </c>
      <c r="E146" s="144" t="s">
        <v>138</v>
      </c>
      <c r="F146" s="32" t="s">
        <v>42</v>
      </c>
      <c r="G146" s="33" t="s">
        <v>37</v>
      </c>
      <c r="H146" s="33">
        <v>15</v>
      </c>
      <c r="I146" s="22">
        <f t="shared" si="22"/>
        <v>10</v>
      </c>
      <c r="J146" s="22">
        <f t="shared" si="23"/>
        <v>25</v>
      </c>
      <c r="K146" s="33">
        <v>15</v>
      </c>
      <c r="L146" s="33"/>
      <c r="M146" s="33"/>
      <c r="N146" s="33"/>
      <c r="O146" s="33"/>
      <c r="P146" s="33">
        <v>10</v>
      </c>
      <c r="Q146" s="33">
        <v>1</v>
      </c>
      <c r="R146" s="33">
        <v>0.6</v>
      </c>
      <c r="S146" s="33">
        <v>0.4</v>
      </c>
      <c r="T146" s="105">
        <v>0</v>
      </c>
    </row>
    <row r="147" spans="1:20" ht="14.25" customHeight="1">
      <c r="A147" s="304">
        <v>6</v>
      </c>
      <c r="B147" s="139" t="s">
        <v>123</v>
      </c>
      <c r="C147" s="61">
        <v>2</v>
      </c>
      <c r="D147" s="118" t="s">
        <v>63</v>
      </c>
      <c r="E147" s="310" t="s">
        <v>64</v>
      </c>
      <c r="F147" s="68" t="s">
        <v>42</v>
      </c>
      <c r="G147" s="68" t="s">
        <v>33</v>
      </c>
      <c r="H147" s="68">
        <v>30</v>
      </c>
      <c r="I147" s="68">
        <f>P147</f>
        <v>20</v>
      </c>
      <c r="J147" s="68">
        <f>H147+I147</f>
        <v>50</v>
      </c>
      <c r="K147" s="68"/>
      <c r="L147" s="68">
        <v>30</v>
      </c>
      <c r="M147" s="68"/>
      <c r="N147" s="68"/>
      <c r="O147" s="68"/>
      <c r="P147" s="68">
        <v>20</v>
      </c>
      <c r="Q147" s="68">
        <v>2</v>
      </c>
      <c r="R147" s="68">
        <v>1.2</v>
      </c>
      <c r="S147" s="68">
        <v>0.8</v>
      </c>
      <c r="T147" s="105">
        <v>0</v>
      </c>
    </row>
    <row r="148" spans="1:20" ht="14.25" customHeight="1">
      <c r="A148" s="305"/>
      <c r="B148" s="313" t="s">
        <v>124</v>
      </c>
      <c r="C148" s="5">
        <v>3</v>
      </c>
      <c r="D148" s="112" t="s">
        <v>94</v>
      </c>
      <c r="E148" s="311"/>
      <c r="F148" s="21" t="s">
        <v>42</v>
      </c>
      <c r="G148" s="22" t="s">
        <v>33</v>
      </c>
      <c r="H148" s="22">
        <v>30</v>
      </c>
      <c r="I148" s="22">
        <f>P148</f>
        <v>20</v>
      </c>
      <c r="J148" s="22">
        <f>H148+I148</f>
        <v>50</v>
      </c>
      <c r="K148" s="22"/>
      <c r="L148" s="22">
        <v>30</v>
      </c>
      <c r="M148" s="22"/>
      <c r="N148" s="22"/>
      <c r="O148" s="22"/>
      <c r="P148" s="22">
        <v>20</v>
      </c>
      <c r="Q148" s="22">
        <v>2</v>
      </c>
      <c r="R148" s="22">
        <v>1.2</v>
      </c>
      <c r="S148" s="22">
        <v>0.8</v>
      </c>
      <c r="T148" s="105">
        <v>0</v>
      </c>
    </row>
    <row r="149" spans="1:20" ht="14.25" customHeight="1">
      <c r="A149" s="305"/>
      <c r="B149" s="315"/>
      <c r="C149" s="9">
        <v>4</v>
      </c>
      <c r="D149" s="114" t="s">
        <v>117</v>
      </c>
      <c r="E149" s="311"/>
      <c r="F149" s="62" t="s">
        <v>42</v>
      </c>
      <c r="G149" s="31" t="s">
        <v>33</v>
      </c>
      <c r="H149" s="31">
        <v>30</v>
      </c>
      <c r="I149" s="31">
        <f>P149</f>
        <v>20</v>
      </c>
      <c r="J149" s="31">
        <f>H149+I149</f>
        <v>50</v>
      </c>
      <c r="K149" s="31"/>
      <c r="L149" s="31">
        <v>30</v>
      </c>
      <c r="M149" s="31"/>
      <c r="N149" s="31"/>
      <c r="O149" s="31"/>
      <c r="P149" s="31">
        <v>20</v>
      </c>
      <c r="Q149" s="31">
        <v>2</v>
      </c>
      <c r="R149" s="31">
        <v>1.2</v>
      </c>
      <c r="S149" s="31">
        <v>0.8</v>
      </c>
      <c r="T149" s="105">
        <v>0</v>
      </c>
    </row>
    <row r="150" spans="1:20" ht="14.25" customHeight="1">
      <c r="A150" s="306"/>
      <c r="B150" s="139" t="s">
        <v>126</v>
      </c>
      <c r="C150" s="10">
        <v>5</v>
      </c>
      <c r="D150" s="113" t="s">
        <v>132</v>
      </c>
      <c r="E150" s="312"/>
      <c r="F150" s="32" t="s">
        <v>42</v>
      </c>
      <c r="G150" s="33" t="s">
        <v>133</v>
      </c>
      <c r="H150" s="33">
        <v>30</v>
      </c>
      <c r="I150" s="31">
        <f>P150</f>
        <v>20</v>
      </c>
      <c r="J150" s="31">
        <f>H150+I150</f>
        <v>50</v>
      </c>
      <c r="K150" s="33"/>
      <c r="L150" s="33">
        <v>30</v>
      </c>
      <c r="M150" s="33"/>
      <c r="N150" s="33"/>
      <c r="O150" s="33"/>
      <c r="P150" s="33">
        <v>20</v>
      </c>
      <c r="Q150" s="33">
        <v>2</v>
      </c>
      <c r="R150" s="33">
        <v>1.2</v>
      </c>
      <c r="S150" s="33">
        <v>0.8</v>
      </c>
      <c r="T150" s="105">
        <v>0</v>
      </c>
    </row>
    <row r="151" spans="1:20" ht="14.25" customHeight="1">
      <c r="A151" s="286" t="s">
        <v>211</v>
      </c>
      <c r="B151" s="286"/>
      <c r="C151" s="286"/>
      <c r="D151" s="286"/>
      <c r="E151" s="286"/>
      <c r="F151" s="286"/>
      <c r="G151" s="286"/>
      <c r="H151" s="155">
        <f>SUM(H138:H150)</f>
        <v>300</v>
      </c>
      <c r="I151" s="155">
        <f aca="true" t="shared" si="24" ref="I151:T151">SUM(I138:I150)</f>
        <v>160</v>
      </c>
      <c r="J151" s="155">
        <f t="shared" si="24"/>
        <v>460</v>
      </c>
      <c r="K151" s="155">
        <f t="shared" si="24"/>
        <v>30</v>
      </c>
      <c r="L151" s="155">
        <f t="shared" si="24"/>
        <v>210</v>
      </c>
      <c r="M151" s="155">
        <f t="shared" si="24"/>
        <v>0</v>
      </c>
      <c r="N151" s="155">
        <f t="shared" si="24"/>
        <v>60</v>
      </c>
      <c r="O151" s="155">
        <f t="shared" si="24"/>
        <v>0</v>
      </c>
      <c r="P151" s="155">
        <f t="shared" si="24"/>
        <v>160</v>
      </c>
      <c r="Q151" s="155">
        <f t="shared" si="24"/>
        <v>18</v>
      </c>
      <c r="R151" s="155">
        <f t="shared" si="24"/>
        <v>11.599999999999996</v>
      </c>
      <c r="S151" s="155">
        <f t="shared" si="24"/>
        <v>6.3999999999999995</v>
      </c>
      <c r="T151" s="155">
        <f t="shared" si="24"/>
        <v>0</v>
      </c>
    </row>
    <row r="152" spans="1:20" ht="14.25" customHeight="1">
      <c r="A152" s="128"/>
      <c r="B152" s="129"/>
      <c r="C152" s="128"/>
      <c r="D152" s="130"/>
      <c r="E152" s="131"/>
      <c r="F152" s="124"/>
      <c r="G152" s="124"/>
      <c r="H152" s="124"/>
      <c r="I152" s="124"/>
      <c r="J152" s="124"/>
      <c r="K152" s="125"/>
      <c r="L152" s="125"/>
      <c r="M152" s="125"/>
      <c r="N152" s="124"/>
      <c r="O152" s="124"/>
      <c r="P152" s="124"/>
      <c r="Q152" s="124"/>
      <c r="R152" s="126"/>
      <c r="S152" s="126"/>
      <c r="T152" s="127"/>
    </row>
    <row r="153" spans="1:20" ht="14.25" customHeight="1">
      <c r="A153" s="240" t="s">
        <v>212</v>
      </c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240"/>
    </row>
    <row r="154" spans="1:20" ht="14.25" customHeight="1">
      <c r="A154" s="207" t="s">
        <v>9</v>
      </c>
      <c r="B154" s="195" t="s">
        <v>10</v>
      </c>
      <c r="C154" s="195" t="s">
        <v>11</v>
      </c>
      <c r="D154" s="201" t="s">
        <v>12</v>
      </c>
      <c r="E154" s="201" t="s">
        <v>13</v>
      </c>
      <c r="F154" s="195" t="s">
        <v>14</v>
      </c>
      <c r="G154" s="201" t="s">
        <v>15</v>
      </c>
      <c r="H154" s="204" t="s">
        <v>16</v>
      </c>
      <c r="I154" s="205"/>
      <c r="J154" s="205"/>
      <c r="K154" s="205"/>
      <c r="L154" s="205"/>
      <c r="M154" s="205"/>
      <c r="N154" s="205"/>
      <c r="O154" s="205"/>
      <c r="P154" s="206"/>
      <c r="Q154" s="204" t="s">
        <v>17</v>
      </c>
      <c r="R154" s="205"/>
      <c r="S154" s="206"/>
      <c r="T154" s="232" t="s">
        <v>187</v>
      </c>
    </row>
    <row r="155" spans="1:20" ht="14.25" customHeight="1">
      <c r="A155" s="208"/>
      <c r="B155" s="196"/>
      <c r="C155" s="196"/>
      <c r="D155" s="202"/>
      <c r="E155" s="202"/>
      <c r="F155" s="196"/>
      <c r="G155" s="202"/>
      <c r="H155" s="235" t="s">
        <v>18</v>
      </c>
      <c r="I155" s="236"/>
      <c r="J155" s="207"/>
      <c r="K155" s="204" t="s">
        <v>19</v>
      </c>
      <c r="L155" s="205"/>
      <c r="M155" s="205"/>
      <c r="N155" s="205"/>
      <c r="O155" s="205"/>
      <c r="P155" s="206"/>
      <c r="Q155" s="195" t="s">
        <v>18</v>
      </c>
      <c r="R155" s="204" t="s">
        <v>19</v>
      </c>
      <c r="S155" s="206"/>
      <c r="T155" s="233"/>
    </row>
    <row r="156" spans="1:20" ht="20.25" customHeight="1">
      <c r="A156" s="208"/>
      <c r="B156" s="196"/>
      <c r="C156" s="196"/>
      <c r="D156" s="202"/>
      <c r="E156" s="202"/>
      <c r="F156" s="196"/>
      <c r="G156" s="202"/>
      <c r="H156" s="237"/>
      <c r="I156" s="238"/>
      <c r="J156" s="209"/>
      <c r="K156" s="204" t="s">
        <v>188</v>
      </c>
      <c r="L156" s="205"/>
      <c r="M156" s="205"/>
      <c r="N156" s="205"/>
      <c r="O156" s="206"/>
      <c r="P156" s="214" t="s">
        <v>189</v>
      </c>
      <c r="Q156" s="196"/>
      <c r="R156" s="195" t="s">
        <v>22</v>
      </c>
      <c r="S156" s="214" t="s">
        <v>20</v>
      </c>
      <c r="T156" s="233"/>
    </row>
    <row r="157" spans="1:20" ht="84" customHeight="1">
      <c r="A157" s="209"/>
      <c r="B157" s="197"/>
      <c r="C157" s="197"/>
      <c r="D157" s="203"/>
      <c r="E157" s="203"/>
      <c r="F157" s="197"/>
      <c r="G157" s="203"/>
      <c r="H157" s="108" t="s">
        <v>190</v>
      </c>
      <c r="I157" s="49" t="s">
        <v>20</v>
      </c>
      <c r="J157" s="108" t="s">
        <v>21</v>
      </c>
      <c r="K157" s="50" t="s">
        <v>23</v>
      </c>
      <c r="L157" s="50" t="s">
        <v>24</v>
      </c>
      <c r="M157" s="50" t="s">
        <v>25</v>
      </c>
      <c r="N157" s="50" t="s">
        <v>26</v>
      </c>
      <c r="O157" s="50" t="s">
        <v>27</v>
      </c>
      <c r="P157" s="215"/>
      <c r="Q157" s="197"/>
      <c r="R157" s="197"/>
      <c r="S157" s="215"/>
      <c r="T157" s="234"/>
    </row>
    <row r="158" spans="1:20" ht="14.25" customHeight="1">
      <c r="A158" s="294">
        <v>1</v>
      </c>
      <c r="B158" s="225" t="s">
        <v>123</v>
      </c>
      <c r="C158" s="109">
        <v>2</v>
      </c>
      <c r="D158" s="115" t="s">
        <v>65</v>
      </c>
      <c r="E158" s="224" t="s">
        <v>66</v>
      </c>
      <c r="F158" s="68" t="s">
        <v>67</v>
      </c>
      <c r="G158" s="68" t="s">
        <v>37</v>
      </c>
      <c r="H158" s="68">
        <v>30</v>
      </c>
      <c r="I158" s="68">
        <f aca="true" t="shared" si="25" ref="I158:I163">P158</f>
        <v>5</v>
      </c>
      <c r="J158" s="68">
        <f aca="true" t="shared" si="26" ref="J158:J163">H158+I158</f>
        <v>35</v>
      </c>
      <c r="K158" s="68" t="s">
        <v>250</v>
      </c>
      <c r="L158" s="68"/>
      <c r="M158" s="68"/>
      <c r="N158" s="68"/>
      <c r="O158" s="68"/>
      <c r="P158" s="68">
        <v>5</v>
      </c>
      <c r="Q158" s="68">
        <v>1</v>
      </c>
      <c r="R158" s="68">
        <v>0.8</v>
      </c>
      <c r="S158" s="68">
        <v>0.2</v>
      </c>
      <c r="T158" s="106">
        <v>0</v>
      </c>
    </row>
    <row r="159" spans="1:20" ht="14.25" customHeight="1">
      <c r="A159" s="295"/>
      <c r="B159" s="226"/>
      <c r="C159" s="109">
        <v>2</v>
      </c>
      <c r="D159" s="115" t="s">
        <v>68</v>
      </c>
      <c r="E159" s="224"/>
      <c r="F159" s="68" t="s">
        <v>67</v>
      </c>
      <c r="G159" s="68" t="s">
        <v>33</v>
      </c>
      <c r="H159" s="68">
        <v>30</v>
      </c>
      <c r="I159" s="68">
        <f t="shared" si="25"/>
        <v>0</v>
      </c>
      <c r="J159" s="68">
        <f t="shared" si="26"/>
        <v>30</v>
      </c>
      <c r="K159" s="68"/>
      <c r="L159" s="68">
        <v>30</v>
      </c>
      <c r="M159" s="68"/>
      <c r="N159" s="68"/>
      <c r="O159" s="68"/>
      <c r="P159" s="68">
        <v>0</v>
      </c>
      <c r="Q159" s="68">
        <v>1</v>
      </c>
      <c r="R159" s="68">
        <v>1</v>
      </c>
      <c r="S159" s="68">
        <v>0</v>
      </c>
      <c r="T159" s="106">
        <v>0</v>
      </c>
    </row>
    <row r="160" spans="1:20" ht="14.25" customHeight="1">
      <c r="A160" s="294">
        <v>2</v>
      </c>
      <c r="B160" s="226"/>
      <c r="C160" s="109">
        <v>2</v>
      </c>
      <c r="D160" s="115" t="s">
        <v>72</v>
      </c>
      <c r="E160" s="224" t="s">
        <v>73</v>
      </c>
      <c r="F160" s="68" t="s">
        <v>67</v>
      </c>
      <c r="G160" s="68" t="s">
        <v>33</v>
      </c>
      <c r="H160" s="68">
        <v>30</v>
      </c>
      <c r="I160" s="68">
        <f t="shared" si="25"/>
        <v>20</v>
      </c>
      <c r="J160" s="68">
        <f t="shared" si="26"/>
        <v>50</v>
      </c>
      <c r="K160" s="68">
        <v>30</v>
      </c>
      <c r="L160" s="68"/>
      <c r="M160" s="68"/>
      <c r="N160" s="68"/>
      <c r="O160" s="68"/>
      <c r="P160" s="68">
        <v>20</v>
      </c>
      <c r="Q160" s="68">
        <v>2</v>
      </c>
      <c r="R160" s="68">
        <v>1.2</v>
      </c>
      <c r="S160" s="68">
        <v>0.8</v>
      </c>
      <c r="T160" s="106">
        <v>0</v>
      </c>
    </row>
    <row r="161" spans="1:20" ht="14.25" customHeight="1">
      <c r="A161" s="295"/>
      <c r="B161" s="226"/>
      <c r="C161" s="109">
        <v>2</v>
      </c>
      <c r="D161" s="115" t="s">
        <v>74</v>
      </c>
      <c r="E161" s="224"/>
      <c r="F161" s="68" t="s">
        <v>67</v>
      </c>
      <c r="G161" s="68" t="s">
        <v>33</v>
      </c>
      <c r="H161" s="68">
        <v>35</v>
      </c>
      <c r="I161" s="68">
        <f t="shared" si="25"/>
        <v>30</v>
      </c>
      <c r="J161" s="68">
        <f t="shared" si="26"/>
        <v>65</v>
      </c>
      <c r="K161" s="68"/>
      <c r="L161" s="68">
        <v>35</v>
      </c>
      <c r="M161" s="68"/>
      <c r="N161" s="68"/>
      <c r="O161" s="68"/>
      <c r="P161" s="68">
        <v>30</v>
      </c>
      <c r="Q161" s="68">
        <v>3</v>
      </c>
      <c r="R161" s="68">
        <v>1.7999999999999998</v>
      </c>
      <c r="S161" s="68">
        <v>1.2000000000000002</v>
      </c>
      <c r="T161" s="106">
        <v>10</v>
      </c>
    </row>
    <row r="162" spans="1:20" ht="14.25" customHeight="1">
      <c r="A162" s="294">
        <v>3</v>
      </c>
      <c r="B162" s="226"/>
      <c r="C162" s="109">
        <v>2</v>
      </c>
      <c r="D162" s="115" t="s">
        <v>78</v>
      </c>
      <c r="E162" s="224" t="s">
        <v>79</v>
      </c>
      <c r="F162" s="68" t="s">
        <v>67</v>
      </c>
      <c r="G162" s="68" t="s">
        <v>31</v>
      </c>
      <c r="H162" s="68">
        <v>20</v>
      </c>
      <c r="I162" s="68">
        <f t="shared" si="25"/>
        <v>20</v>
      </c>
      <c r="J162" s="68">
        <f t="shared" si="26"/>
        <v>40</v>
      </c>
      <c r="K162" s="68">
        <v>20</v>
      </c>
      <c r="L162" s="68"/>
      <c r="M162" s="68"/>
      <c r="N162" s="68"/>
      <c r="O162" s="68"/>
      <c r="P162" s="68">
        <v>20</v>
      </c>
      <c r="Q162" s="68">
        <v>2</v>
      </c>
      <c r="R162" s="68">
        <v>1.2</v>
      </c>
      <c r="S162" s="68">
        <v>0.8</v>
      </c>
      <c r="T162" s="106">
        <v>10</v>
      </c>
    </row>
    <row r="163" spans="1:20" ht="14.25" customHeight="1">
      <c r="A163" s="295"/>
      <c r="B163" s="227"/>
      <c r="C163" s="109">
        <v>2</v>
      </c>
      <c r="D163" s="115" t="s">
        <v>80</v>
      </c>
      <c r="E163" s="224"/>
      <c r="F163" s="68" t="s">
        <v>67</v>
      </c>
      <c r="G163" s="68" t="s">
        <v>33</v>
      </c>
      <c r="H163" s="68">
        <v>30</v>
      </c>
      <c r="I163" s="68">
        <f t="shared" si="25"/>
        <v>20</v>
      </c>
      <c r="J163" s="68">
        <f t="shared" si="26"/>
        <v>50</v>
      </c>
      <c r="K163" s="68"/>
      <c r="L163" s="68">
        <v>30</v>
      </c>
      <c r="M163" s="68"/>
      <c r="N163" s="68"/>
      <c r="O163" s="68"/>
      <c r="P163" s="68">
        <v>20</v>
      </c>
      <c r="Q163" s="68">
        <v>2</v>
      </c>
      <c r="R163" s="68">
        <v>1.2</v>
      </c>
      <c r="S163" s="68">
        <v>0.8</v>
      </c>
      <c r="T163" s="106">
        <v>0</v>
      </c>
    </row>
    <row r="164" spans="1:20" ht="14.25" customHeight="1">
      <c r="A164" s="294">
        <v>4</v>
      </c>
      <c r="B164" s="225" t="s">
        <v>124</v>
      </c>
      <c r="C164" s="5">
        <v>3</v>
      </c>
      <c r="D164" s="112" t="s">
        <v>89</v>
      </c>
      <c r="E164" s="231" t="s">
        <v>90</v>
      </c>
      <c r="F164" s="22" t="s">
        <v>67</v>
      </c>
      <c r="G164" s="22" t="s">
        <v>31</v>
      </c>
      <c r="H164" s="22">
        <v>30</v>
      </c>
      <c r="I164" s="22">
        <f>P164</f>
        <v>0</v>
      </c>
      <c r="J164" s="22">
        <f>H164+I164</f>
        <v>30</v>
      </c>
      <c r="K164" s="22">
        <v>30</v>
      </c>
      <c r="L164" s="22"/>
      <c r="M164" s="22"/>
      <c r="N164" s="22"/>
      <c r="O164" s="22"/>
      <c r="P164" s="22">
        <v>0</v>
      </c>
      <c r="Q164" s="22">
        <v>1</v>
      </c>
      <c r="R164" s="22">
        <v>1</v>
      </c>
      <c r="S164" s="22">
        <v>0</v>
      </c>
      <c r="T164" s="105">
        <v>0</v>
      </c>
    </row>
    <row r="165" spans="1:20" ht="14.25" customHeight="1">
      <c r="A165" s="295"/>
      <c r="B165" s="226"/>
      <c r="C165" s="5">
        <v>3</v>
      </c>
      <c r="D165" s="112" t="s">
        <v>91</v>
      </c>
      <c r="E165" s="231"/>
      <c r="F165" s="22" t="s">
        <v>67</v>
      </c>
      <c r="G165" s="22" t="s">
        <v>33</v>
      </c>
      <c r="H165" s="22">
        <v>30</v>
      </c>
      <c r="I165" s="22">
        <f>P165</f>
        <v>20</v>
      </c>
      <c r="J165" s="22">
        <f>H165+I165</f>
        <v>50</v>
      </c>
      <c r="K165" s="22"/>
      <c r="L165" s="22">
        <v>30</v>
      </c>
      <c r="M165" s="22"/>
      <c r="N165" s="22"/>
      <c r="O165" s="22"/>
      <c r="P165" s="22">
        <v>20</v>
      </c>
      <c r="Q165" s="22">
        <v>2</v>
      </c>
      <c r="R165" s="22">
        <v>1.2</v>
      </c>
      <c r="S165" s="22">
        <v>0.8</v>
      </c>
      <c r="T165" s="105">
        <v>0</v>
      </c>
    </row>
    <row r="166" spans="1:20" ht="30" customHeight="1">
      <c r="A166" s="142">
        <v>5</v>
      </c>
      <c r="B166" s="226"/>
      <c r="C166" s="5">
        <v>3</v>
      </c>
      <c r="D166" s="146" t="s">
        <v>224</v>
      </c>
      <c r="E166" s="4" t="s">
        <v>223</v>
      </c>
      <c r="F166" s="21" t="s">
        <v>67</v>
      </c>
      <c r="G166" s="22" t="s">
        <v>37</v>
      </c>
      <c r="H166" s="22">
        <v>30</v>
      </c>
      <c r="I166" s="22">
        <f>P166</f>
        <v>60</v>
      </c>
      <c r="J166" s="22">
        <f>H166+I166</f>
        <v>90</v>
      </c>
      <c r="K166" s="22"/>
      <c r="L166" s="22">
        <v>30</v>
      </c>
      <c r="M166" s="22"/>
      <c r="N166" s="22"/>
      <c r="O166" s="22"/>
      <c r="P166" s="22">
        <v>60</v>
      </c>
      <c r="Q166" s="22">
        <v>4</v>
      </c>
      <c r="R166" s="22">
        <v>1.6</v>
      </c>
      <c r="S166" s="22">
        <v>2.4</v>
      </c>
      <c r="T166" s="106">
        <v>10</v>
      </c>
    </row>
    <row r="167" spans="1:20" ht="14.25" customHeight="1">
      <c r="A167" s="284">
        <v>6</v>
      </c>
      <c r="B167" s="226"/>
      <c r="C167" s="9">
        <v>4</v>
      </c>
      <c r="D167" s="114" t="s">
        <v>167</v>
      </c>
      <c r="E167" s="230" t="s">
        <v>111</v>
      </c>
      <c r="F167" s="31" t="s">
        <v>67</v>
      </c>
      <c r="G167" s="31" t="s">
        <v>31</v>
      </c>
      <c r="H167" s="31">
        <v>30</v>
      </c>
      <c r="I167" s="31">
        <f>P167</f>
        <v>70</v>
      </c>
      <c r="J167" s="31">
        <f>H167+I167</f>
        <v>100</v>
      </c>
      <c r="K167" s="31">
        <v>30</v>
      </c>
      <c r="L167" s="31"/>
      <c r="M167" s="31"/>
      <c r="N167" s="31"/>
      <c r="O167" s="31"/>
      <c r="P167" s="31">
        <v>70</v>
      </c>
      <c r="Q167" s="31">
        <v>4</v>
      </c>
      <c r="R167" s="31">
        <v>1.2</v>
      </c>
      <c r="S167" s="31">
        <v>2.8</v>
      </c>
      <c r="T167" s="106">
        <v>0</v>
      </c>
    </row>
    <row r="168" spans="1:20" ht="14.25" customHeight="1">
      <c r="A168" s="285"/>
      <c r="B168" s="226"/>
      <c r="C168" s="9">
        <v>4</v>
      </c>
      <c r="D168" s="114" t="s">
        <v>108</v>
      </c>
      <c r="E168" s="230"/>
      <c r="F168" s="31" t="s">
        <v>67</v>
      </c>
      <c r="G168" s="31" t="s">
        <v>33</v>
      </c>
      <c r="H168" s="31">
        <v>30</v>
      </c>
      <c r="I168" s="31">
        <f aca="true" t="shared" si="27" ref="I168:I183">P168</f>
        <v>20</v>
      </c>
      <c r="J168" s="31">
        <f aca="true" t="shared" si="28" ref="J168:J183">H168+I168</f>
        <v>50</v>
      </c>
      <c r="K168" s="31"/>
      <c r="L168" s="31">
        <v>30</v>
      </c>
      <c r="M168" s="31"/>
      <c r="N168" s="31"/>
      <c r="O168" s="31"/>
      <c r="P168" s="31">
        <v>20</v>
      </c>
      <c r="Q168" s="31">
        <v>2</v>
      </c>
      <c r="R168" s="31">
        <v>1.2</v>
      </c>
      <c r="S168" s="31">
        <v>0.8</v>
      </c>
      <c r="T168" s="106">
        <v>0</v>
      </c>
    </row>
    <row r="169" spans="1:20" ht="14.25" customHeight="1">
      <c r="A169" s="284">
        <v>7</v>
      </c>
      <c r="B169" s="226"/>
      <c r="C169" s="9">
        <v>4</v>
      </c>
      <c r="D169" s="114" t="s">
        <v>110</v>
      </c>
      <c r="E169" s="230" t="s">
        <v>121</v>
      </c>
      <c r="F169" s="31" t="s">
        <v>67</v>
      </c>
      <c r="G169" s="31" t="s">
        <v>31</v>
      </c>
      <c r="H169" s="31">
        <v>30</v>
      </c>
      <c r="I169" s="31">
        <f t="shared" si="27"/>
        <v>60</v>
      </c>
      <c r="J169" s="31">
        <f t="shared" si="28"/>
        <v>90</v>
      </c>
      <c r="K169" s="31">
        <v>30</v>
      </c>
      <c r="L169" s="31"/>
      <c r="M169" s="31"/>
      <c r="N169" s="31"/>
      <c r="O169" s="31"/>
      <c r="P169" s="31">
        <v>60</v>
      </c>
      <c r="Q169" s="31">
        <v>4</v>
      </c>
      <c r="R169" s="31">
        <v>1.6</v>
      </c>
      <c r="S169" s="31">
        <v>2.4</v>
      </c>
      <c r="T169" s="106">
        <v>10</v>
      </c>
    </row>
    <row r="170" spans="1:20" ht="14.25" customHeight="1">
      <c r="A170" s="285"/>
      <c r="B170" s="226"/>
      <c r="C170" s="9">
        <v>4</v>
      </c>
      <c r="D170" s="114" t="s">
        <v>112</v>
      </c>
      <c r="E170" s="230"/>
      <c r="F170" s="31" t="s">
        <v>67</v>
      </c>
      <c r="G170" s="31" t="s">
        <v>33</v>
      </c>
      <c r="H170" s="31">
        <v>30</v>
      </c>
      <c r="I170" s="31">
        <f t="shared" si="27"/>
        <v>20</v>
      </c>
      <c r="J170" s="31">
        <f t="shared" si="28"/>
        <v>50</v>
      </c>
      <c r="K170" s="31"/>
      <c r="L170" s="31">
        <v>30</v>
      </c>
      <c r="M170" s="31"/>
      <c r="N170" s="31"/>
      <c r="O170" s="31"/>
      <c r="P170" s="31">
        <v>20</v>
      </c>
      <c r="Q170" s="31">
        <v>2</v>
      </c>
      <c r="R170" s="31">
        <v>1.2</v>
      </c>
      <c r="S170" s="31">
        <v>0.8</v>
      </c>
      <c r="T170" s="106">
        <v>0</v>
      </c>
    </row>
    <row r="171" spans="1:20" ht="14.25" customHeight="1">
      <c r="A171" s="284">
        <v>8</v>
      </c>
      <c r="B171" s="226"/>
      <c r="C171" s="10">
        <v>4</v>
      </c>
      <c r="D171" s="113" t="s">
        <v>165</v>
      </c>
      <c r="E171" s="213" t="s">
        <v>128</v>
      </c>
      <c r="F171" s="33" t="s">
        <v>67</v>
      </c>
      <c r="G171" s="33" t="s">
        <v>31</v>
      </c>
      <c r="H171" s="33">
        <v>15</v>
      </c>
      <c r="I171" s="31">
        <f t="shared" si="27"/>
        <v>10</v>
      </c>
      <c r="J171" s="31">
        <f t="shared" si="28"/>
        <v>25</v>
      </c>
      <c r="K171" s="33">
        <v>15</v>
      </c>
      <c r="L171" s="33"/>
      <c r="M171" s="33"/>
      <c r="N171" s="33"/>
      <c r="O171" s="33"/>
      <c r="P171" s="33">
        <v>10</v>
      </c>
      <c r="Q171" s="33">
        <v>1</v>
      </c>
      <c r="R171" s="33">
        <v>0.6</v>
      </c>
      <c r="S171" s="33">
        <v>0.4</v>
      </c>
      <c r="T171" s="106">
        <v>0</v>
      </c>
    </row>
    <row r="172" spans="1:20" ht="14.25" customHeight="1">
      <c r="A172" s="285"/>
      <c r="B172" s="226"/>
      <c r="C172" s="10">
        <v>4</v>
      </c>
      <c r="D172" s="113" t="s">
        <v>166</v>
      </c>
      <c r="E172" s="213"/>
      <c r="F172" s="33" t="s">
        <v>67</v>
      </c>
      <c r="G172" s="33" t="s">
        <v>33</v>
      </c>
      <c r="H172" s="33">
        <v>30</v>
      </c>
      <c r="I172" s="31">
        <f t="shared" si="27"/>
        <v>20</v>
      </c>
      <c r="J172" s="31">
        <f t="shared" si="28"/>
        <v>50</v>
      </c>
      <c r="K172" s="33"/>
      <c r="L172" s="33">
        <v>30</v>
      </c>
      <c r="M172" s="33"/>
      <c r="N172" s="33"/>
      <c r="O172" s="33"/>
      <c r="P172" s="33">
        <v>20</v>
      </c>
      <c r="Q172" s="33">
        <v>2</v>
      </c>
      <c r="R172" s="33">
        <v>1.2</v>
      </c>
      <c r="S172" s="33">
        <v>0.8</v>
      </c>
      <c r="T172" s="106">
        <v>0</v>
      </c>
    </row>
    <row r="173" spans="1:20" ht="14.25" customHeight="1">
      <c r="A173" s="284">
        <v>9</v>
      </c>
      <c r="B173" s="227"/>
      <c r="C173" s="5">
        <v>4</v>
      </c>
      <c r="D173" s="112" t="s">
        <v>160</v>
      </c>
      <c r="E173" s="292" t="s">
        <v>106</v>
      </c>
      <c r="F173" s="21" t="s">
        <v>67</v>
      </c>
      <c r="G173" s="22" t="s">
        <v>33</v>
      </c>
      <c r="H173" s="22">
        <v>0</v>
      </c>
      <c r="I173" s="31">
        <f t="shared" si="27"/>
        <v>160</v>
      </c>
      <c r="J173" s="31">
        <f t="shared" si="28"/>
        <v>160</v>
      </c>
      <c r="K173" s="22"/>
      <c r="L173" s="22"/>
      <c r="M173" s="22"/>
      <c r="N173" s="22"/>
      <c r="O173" s="22">
        <v>0</v>
      </c>
      <c r="P173" s="22">
        <v>160</v>
      </c>
      <c r="Q173" s="22">
        <v>4</v>
      </c>
      <c r="R173" s="22">
        <v>0</v>
      </c>
      <c r="S173" s="22">
        <v>4</v>
      </c>
      <c r="T173" s="106">
        <v>0</v>
      </c>
    </row>
    <row r="174" spans="1:20" ht="14.25" customHeight="1">
      <c r="A174" s="285"/>
      <c r="B174" s="225" t="s">
        <v>126</v>
      </c>
      <c r="C174" s="10">
        <v>5</v>
      </c>
      <c r="D174" s="113" t="s">
        <v>140</v>
      </c>
      <c r="E174" s="293"/>
      <c r="F174" s="32" t="s">
        <v>67</v>
      </c>
      <c r="G174" s="33" t="s">
        <v>33</v>
      </c>
      <c r="H174" s="33">
        <v>0</v>
      </c>
      <c r="I174" s="31">
        <f t="shared" si="27"/>
        <v>160</v>
      </c>
      <c r="J174" s="31">
        <f t="shared" si="28"/>
        <v>160</v>
      </c>
      <c r="K174" s="33"/>
      <c r="L174" s="33"/>
      <c r="M174" s="33"/>
      <c r="N174" s="33"/>
      <c r="O174" s="33">
        <v>0</v>
      </c>
      <c r="P174" s="33">
        <v>160</v>
      </c>
      <c r="Q174" s="33">
        <v>4</v>
      </c>
      <c r="R174" s="33">
        <v>0</v>
      </c>
      <c r="S174" s="33">
        <v>4</v>
      </c>
      <c r="T174" s="105">
        <v>0</v>
      </c>
    </row>
    <row r="175" spans="1:20" ht="14.25" customHeight="1">
      <c r="A175" s="284">
        <v>10</v>
      </c>
      <c r="B175" s="226"/>
      <c r="C175" s="10">
        <v>5</v>
      </c>
      <c r="D175" s="121" t="s">
        <v>168</v>
      </c>
      <c r="E175" s="213" t="s">
        <v>136</v>
      </c>
      <c r="F175" s="33" t="s">
        <v>67</v>
      </c>
      <c r="G175" s="33" t="s">
        <v>31</v>
      </c>
      <c r="H175" s="33">
        <v>15</v>
      </c>
      <c r="I175" s="31">
        <f t="shared" si="27"/>
        <v>10</v>
      </c>
      <c r="J175" s="31">
        <f t="shared" si="28"/>
        <v>25</v>
      </c>
      <c r="K175" s="33">
        <v>15</v>
      </c>
      <c r="L175" s="33"/>
      <c r="M175" s="33"/>
      <c r="N175" s="33"/>
      <c r="O175" s="33"/>
      <c r="P175" s="33">
        <v>10</v>
      </c>
      <c r="Q175" s="33">
        <v>1</v>
      </c>
      <c r="R175" s="33">
        <v>0.6</v>
      </c>
      <c r="S175" s="33">
        <v>0.4</v>
      </c>
      <c r="T175" s="105">
        <v>0</v>
      </c>
    </row>
    <row r="176" spans="1:20" ht="14.25" customHeight="1">
      <c r="A176" s="285"/>
      <c r="B176" s="226"/>
      <c r="C176" s="10">
        <v>5</v>
      </c>
      <c r="D176" s="121" t="s">
        <v>179</v>
      </c>
      <c r="E176" s="213"/>
      <c r="F176" s="33" t="s">
        <v>67</v>
      </c>
      <c r="G176" s="33" t="s">
        <v>33</v>
      </c>
      <c r="H176" s="33">
        <v>30</v>
      </c>
      <c r="I176" s="31">
        <f t="shared" si="27"/>
        <v>20</v>
      </c>
      <c r="J176" s="31">
        <f t="shared" si="28"/>
        <v>50</v>
      </c>
      <c r="K176" s="33"/>
      <c r="L176" s="33">
        <v>30</v>
      </c>
      <c r="M176" s="33"/>
      <c r="N176" s="33"/>
      <c r="O176" s="33"/>
      <c r="P176" s="33">
        <v>20</v>
      </c>
      <c r="Q176" s="33">
        <v>2</v>
      </c>
      <c r="R176" s="33">
        <v>1.2</v>
      </c>
      <c r="S176" s="33">
        <v>0.8</v>
      </c>
      <c r="T176" s="105">
        <v>0</v>
      </c>
    </row>
    <row r="177" spans="1:20" ht="14.25" customHeight="1">
      <c r="A177" s="284">
        <v>11</v>
      </c>
      <c r="B177" s="226"/>
      <c r="C177" s="9">
        <v>5</v>
      </c>
      <c r="D177" s="114" t="s">
        <v>127</v>
      </c>
      <c r="E177" s="230" t="s">
        <v>120</v>
      </c>
      <c r="F177" s="31" t="s">
        <v>67</v>
      </c>
      <c r="G177" s="31" t="s">
        <v>33</v>
      </c>
      <c r="H177" s="31">
        <v>20</v>
      </c>
      <c r="I177" s="31">
        <f t="shared" si="27"/>
        <v>5</v>
      </c>
      <c r="J177" s="31">
        <f t="shared" si="28"/>
        <v>25</v>
      </c>
      <c r="K177" s="31">
        <v>20</v>
      </c>
      <c r="L177" s="31"/>
      <c r="M177" s="31"/>
      <c r="N177" s="31"/>
      <c r="O177" s="31"/>
      <c r="P177" s="31">
        <v>5</v>
      </c>
      <c r="Q177" s="31">
        <v>1</v>
      </c>
      <c r="R177" s="31">
        <v>0.8</v>
      </c>
      <c r="S177" s="31">
        <v>0.2</v>
      </c>
      <c r="T177" s="105">
        <v>0</v>
      </c>
    </row>
    <row r="178" spans="1:20" ht="14.25" customHeight="1">
      <c r="A178" s="285"/>
      <c r="B178" s="226"/>
      <c r="C178" s="9">
        <v>5</v>
      </c>
      <c r="D178" s="114" t="s">
        <v>129</v>
      </c>
      <c r="E178" s="230"/>
      <c r="F178" s="31" t="s">
        <v>67</v>
      </c>
      <c r="G178" s="31" t="s">
        <v>33</v>
      </c>
      <c r="H178" s="31">
        <v>40</v>
      </c>
      <c r="I178" s="31">
        <f t="shared" si="27"/>
        <v>30</v>
      </c>
      <c r="J178" s="31">
        <f t="shared" si="28"/>
        <v>70</v>
      </c>
      <c r="K178" s="31"/>
      <c r="L178" s="31">
        <v>40</v>
      </c>
      <c r="M178" s="31"/>
      <c r="N178" s="31"/>
      <c r="O178" s="31"/>
      <c r="P178" s="31">
        <v>30</v>
      </c>
      <c r="Q178" s="31">
        <v>3</v>
      </c>
      <c r="R178" s="31">
        <v>1.7999999999999998</v>
      </c>
      <c r="S178" s="31">
        <v>1.2000000000000002</v>
      </c>
      <c r="T178" s="105">
        <v>5</v>
      </c>
    </row>
    <row r="179" spans="1:20" ht="14.25" customHeight="1">
      <c r="A179" s="284">
        <v>12</v>
      </c>
      <c r="B179" s="226"/>
      <c r="C179" s="10">
        <v>5</v>
      </c>
      <c r="D179" s="113" t="s">
        <v>182</v>
      </c>
      <c r="E179" s="213" t="s">
        <v>137</v>
      </c>
      <c r="F179" s="33" t="s">
        <v>67</v>
      </c>
      <c r="G179" s="33" t="s">
        <v>31</v>
      </c>
      <c r="H179" s="33">
        <v>15</v>
      </c>
      <c r="I179" s="31">
        <f t="shared" si="27"/>
        <v>10</v>
      </c>
      <c r="J179" s="31">
        <f t="shared" si="28"/>
        <v>25</v>
      </c>
      <c r="K179" s="33">
        <v>15</v>
      </c>
      <c r="L179" s="33"/>
      <c r="M179" s="33"/>
      <c r="N179" s="33"/>
      <c r="O179" s="33"/>
      <c r="P179" s="33">
        <v>10</v>
      </c>
      <c r="Q179" s="33">
        <v>1</v>
      </c>
      <c r="R179" s="33">
        <v>0.6</v>
      </c>
      <c r="S179" s="33">
        <v>0.4</v>
      </c>
      <c r="T179" s="105">
        <v>0</v>
      </c>
    </row>
    <row r="180" spans="1:20" ht="14.25" customHeight="1">
      <c r="A180" s="285"/>
      <c r="B180" s="226"/>
      <c r="C180" s="10">
        <v>5</v>
      </c>
      <c r="D180" s="113" t="s">
        <v>130</v>
      </c>
      <c r="E180" s="256"/>
      <c r="F180" s="33" t="s">
        <v>67</v>
      </c>
      <c r="G180" s="33" t="s">
        <v>33</v>
      </c>
      <c r="H180" s="33">
        <v>30</v>
      </c>
      <c r="I180" s="31">
        <f t="shared" si="27"/>
        <v>20</v>
      </c>
      <c r="J180" s="31">
        <f t="shared" si="28"/>
        <v>50</v>
      </c>
      <c r="K180" s="33"/>
      <c r="L180" s="33">
        <v>30</v>
      </c>
      <c r="M180" s="33"/>
      <c r="N180" s="33"/>
      <c r="O180" s="33"/>
      <c r="P180" s="33">
        <v>20</v>
      </c>
      <c r="Q180" s="33">
        <v>2</v>
      </c>
      <c r="R180" s="33">
        <v>1.2</v>
      </c>
      <c r="S180" s="33">
        <v>0.8</v>
      </c>
      <c r="T180" s="105">
        <v>0</v>
      </c>
    </row>
    <row r="181" spans="1:20" ht="14.25" customHeight="1">
      <c r="A181" s="142">
        <v>13</v>
      </c>
      <c r="B181" s="226"/>
      <c r="C181" s="9">
        <v>5</v>
      </c>
      <c r="D181" s="114" t="s">
        <v>131</v>
      </c>
      <c r="E181" s="114" t="s">
        <v>109</v>
      </c>
      <c r="F181" s="31" t="s">
        <v>67</v>
      </c>
      <c r="G181" s="31" t="s">
        <v>37</v>
      </c>
      <c r="H181" s="31">
        <v>30</v>
      </c>
      <c r="I181" s="31">
        <f t="shared" si="27"/>
        <v>60</v>
      </c>
      <c r="J181" s="31">
        <f t="shared" si="28"/>
        <v>90</v>
      </c>
      <c r="K181" s="31"/>
      <c r="L181" s="31">
        <v>30</v>
      </c>
      <c r="M181" s="31"/>
      <c r="N181" s="31"/>
      <c r="O181" s="31"/>
      <c r="P181" s="31">
        <v>60</v>
      </c>
      <c r="Q181" s="31">
        <v>4</v>
      </c>
      <c r="R181" s="31">
        <v>1.6</v>
      </c>
      <c r="S181" s="31">
        <v>2.4</v>
      </c>
      <c r="T181" s="105">
        <v>10</v>
      </c>
    </row>
    <row r="182" spans="1:20" ht="24" customHeight="1">
      <c r="A182" s="142">
        <v>14</v>
      </c>
      <c r="B182" s="226"/>
      <c r="C182" s="10">
        <v>6</v>
      </c>
      <c r="D182" s="144" t="s">
        <v>226</v>
      </c>
      <c r="E182" s="11" t="s">
        <v>225</v>
      </c>
      <c r="F182" s="33" t="s">
        <v>67</v>
      </c>
      <c r="G182" s="33" t="s">
        <v>33</v>
      </c>
      <c r="H182" s="33">
        <v>35</v>
      </c>
      <c r="I182" s="22">
        <f t="shared" si="27"/>
        <v>55</v>
      </c>
      <c r="J182" s="22">
        <f t="shared" si="28"/>
        <v>90</v>
      </c>
      <c r="K182" s="33"/>
      <c r="L182" s="33">
        <v>35</v>
      </c>
      <c r="M182" s="33"/>
      <c r="N182" s="33"/>
      <c r="O182" s="33"/>
      <c r="P182" s="33">
        <v>55</v>
      </c>
      <c r="Q182" s="33">
        <v>4</v>
      </c>
      <c r="R182" s="33">
        <v>1.8</v>
      </c>
      <c r="S182" s="33">
        <v>2.2</v>
      </c>
      <c r="T182" s="105">
        <v>10</v>
      </c>
    </row>
    <row r="183" spans="1:20" ht="14.25" customHeight="1">
      <c r="A183" s="142">
        <v>15</v>
      </c>
      <c r="B183" s="227"/>
      <c r="C183" s="5">
        <v>6</v>
      </c>
      <c r="D183" s="112" t="s">
        <v>184</v>
      </c>
      <c r="E183" s="112" t="s">
        <v>103</v>
      </c>
      <c r="F183" s="21" t="s">
        <v>67</v>
      </c>
      <c r="G183" s="22" t="s">
        <v>33</v>
      </c>
      <c r="H183" s="22">
        <v>30</v>
      </c>
      <c r="I183" s="22">
        <f t="shared" si="27"/>
        <v>60</v>
      </c>
      <c r="J183" s="22">
        <f t="shared" si="28"/>
        <v>90</v>
      </c>
      <c r="K183" s="22"/>
      <c r="L183" s="22">
        <v>30</v>
      </c>
      <c r="M183" s="22"/>
      <c r="N183" s="22"/>
      <c r="O183" s="22"/>
      <c r="P183" s="22">
        <v>60</v>
      </c>
      <c r="Q183" s="22">
        <v>4</v>
      </c>
      <c r="R183" s="22">
        <v>1.6</v>
      </c>
      <c r="S183" s="22">
        <v>2.4</v>
      </c>
      <c r="T183" s="105">
        <v>10</v>
      </c>
    </row>
    <row r="184" spans="1:20" ht="14.25" customHeight="1">
      <c r="A184" s="286" t="s">
        <v>211</v>
      </c>
      <c r="B184" s="286"/>
      <c r="C184" s="286"/>
      <c r="D184" s="286"/>
      <c r="E184" s="286"/>
      <c r="F184" s="286"/>
      <c r="G184" s="286"/>
      <c r="H184" s="155">
        <f>SUM(H158:H183)</f>
        <v>675</v>
      </c>
      <c r="I184" s="155">
        <f aca="true" t="shared" si="29" ref="I184:T184">SUM(I158:I183)</f>
        <v>965</v>
      </c>
      <c r="J184" s="155">
        <f t="shared" si="29"/>
        <v>1640</v>
      </c>
      <c r="K184" s="155">
        <f t="shared" si="29"/>
        <v>205</v>
      </c>
      <c r="L184" s="155">
        <f t="shared" si="29"/>
        <v>440</v>
      </c>
      <c r="M184" s="155">
        <f t="shared" si="29"/>
        <v>0</v>
      </c>
      <c r="N184" s="155">
        <f t="shared" si="29"/>
        <v>0</v>
      </c>
      <c r="O184" s="155">
        <f t="shared" si="29"/>
        <v>0</v>
      </c>
      <c r="P184" s="155">
        <f t="shared" si="29"/>
        <v>965</v>
      </c>
      <c r="Q184" s="155">
        <f t="shared" si="29"/>
        <v>63</v>
      </c>
      <c r="R184" s="155">
        <f t="shared" si="29"/>
        <v>29.200000000000003</v>
      </c>
      <c r="S184" s="155">
        <f t="shared" si="29"/>
        <v>33.8</v>
      </c>
      <c r="T184" s="155">
        <f t="shared" si="29"/>
        <v>75</v>
      </c>
    </row>
    <row r="185" spans="1:20" ht="14.25" customHeight="1">
      <c r="A185" s="128"/>
      <c r="B185" s="129"/>
      <c r="C185" s="128"/>
      <c r="D185" s="130"/>
      <c r="E185" s="131"/>
      <c r="F185" s="132"/>
      <c r="G185" s="132"/>
      <c r="H185" s="132"/>
      <c r="I185" s="132"/>
      <c r="J185" s="132"/>
      <c r="K185" s="131"/>
      <c r="L185" s="131"/>
      <c r="M185" s="131"/>
      <c r="N185" s="132"/>
      <c r="O185" s="132"/>
      <c r="P185" s="132"/>
      <c r="Q185" s="132"/>
      <c r="R185" s="75"/>
      <c r="S185" s="75"/>
      <c r="T185" s="133"/>
    </row>
    <row r="186" spans="1:20" ht="14.25" customHeight="1">
      <c r="A186" s="210" t="s">
        <v>213</v>
      </c>
      <c r="B186" s="211"/>
      <c r="C186" s="211"/>
      <c r="D186" s="211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2"/>
    </row>
    <row r="187" spans="1:20" ht="14.25" customHeight="1">
      <c r="A187" s="207" t="s">
        <v>9</v>
      </c>
      <c r="B187" s="195" t="s">
        <v>10</v>
      </c>
      <c r="C187" s="195" t="s">
        <v>11</v>
      </c>
      <c r="D187" s="201" t="s">
        <v>12</v>
      </c>
      <c r="E187" s="201" t="s">
        <v>13</v>
      </c>
      <c r="F187" s="195" t="s">
        <v>14</v>
      </c>
      <c r="G187" s="201" t="s">
        <v>15</v>
      </c>
      <c r="H187" s="204" t="s">
        <v>16</v>
      </c>
      <c r="I187" s="205"/>
      <c r="J187" s="205"/>
      <c r="K187" s="205"/>
      <c r="L187" s="205"/>
      <c r="M187" s="205"/>
      <c r="N187" s="205"/>
      <c r="O187" s="205"/>
      <c r="P187" s="206"/>
      <c r="Q187" s="204" t="s">
        <v>17</v>
      </c>
      <c r="R187" s="205"/>
      <c r="S187" s="206"/>
      <c r="T187" s="232" t="s">
        <v>187</v>
      </c>
    </row>
    <row r="188" spans="1:20" ht="14.25" customHeight="1">
      <c r="A188" s="208"/>
      <c r="B188" s="196"/>
      <c r="C188" s="196"/>
      <c r="D188" s="202"/>
      <c r="E188" s="202"/>
      <c r="F188" s="196"/>
      <c r="G188" s="202"/>
      <c r="H188" s="235" t="s">
        <v>18</v>
      </c>
      <c r="I188" s="236"/>
      <c r="J188" s="207"/>
      <c r="K188" s="204" t="s">
        <v>19</v>
      </c>
      <c r="L188" s="205"/>
      <c r="M188" s="205"/>
      <c r="N188" s="205"/>
      <c r="O188" s="205"/>
      <c r="P188" s="206"/>
      <c r="Q188" s="195" t="s">
        <v>18</v>
      </c>
      <c r="R188" s="204" t="s">
        <v>19</v>
      </c>
      <c r="S188" s="206"/>
      <c r="T188" s="233"/>
    </row>
    <row r="189" spans="1:20" ht="24.75" customHeight="1">
      <c r="A189" s="208"/>
      <c r="B189" s="196"/>
      <c r="C189" s="196"/>
      <c r="D189" s="202"/>
      <c r="E189" s="202"/>
      <c r="F189" s="196"/>
      <c r="G189" s="202"/>
      <c r="H189" s="237"/>
      <c r="I189" s="238"/>
      <c r="J189" s="209"/>
      <c r="K189" s="204" t="s">
        <v>188</v>
      </c>
      <c r="L189" s="205"/>
      <c r="M189" s="205"/>
      <c r="N189" s="205"/>
      <c r="O189" s="206"/>
      <c r="P189" s="214" t="s">
        <v>189</v>
      </c>
      <c r="Q189" s="196"/>
      <c r="R189" s="195" t="s">
        <v>22</v>
      </c>
      <c r="S189" s="214" t="s">
        <v>20</v>
      </c>
      <c r="T189" s="233"/>
    </row>
    <row r="190" spans="1:20" ht="70.5" customHeight="1">
      <c r="A190" s="209"/>
      <c r="B190" s="197"/>
      <c r="C190" s="197"/>
      <c r="D190" s="203"/>
      <c r="E190" s="203"/>
      <c r="F190" s="197"/>
      <c r="G190" s="203"/>
      <c r="H190" s="108" t="s">
        <v>190</v>
      </c>
      <c r="I190" s="49" t="s">
        <v>20</v>
      </c>
      <c r="J190" s="108" t="s">
        <v>21</v>
      </c>
      <c r="K190" s="50" t="s">
        <v>23</v>
      </c>
      <c r="L190" s="50" t="s">
        <v>24</v>
      </c>
      <c r="M190" s="50" t="s">
        <v>25</v>
      </c>
      <c r="N190" s="50" t="s">
        <v>26</v>
      </c>
      <c r="O190" s="50" t="s">
        <v>27</v>
      </c>
      <c r="P190" s="215"/>
      <c r="Q190" s="197"/>
      <c r="R190" s="197"/>
      <c r="S190" s="215"/>
      <c r="T190" s="234"/>
    </row>
    <row r="191" spans="1:20" ht="14.25" customHeight="1">
      <c r="A191" s="140">
        <v>1</v>
      </c>
      <c r="B191" s="225" t="s">
        <v>123</v>
      </c>
      <c r="C191" s="109">
        <v>1</v>
      </c>
      <c r="D191" s="111" t="s">
        <v>34</v>
      </c>
      <c r="E191" s="123" t="s">
        <v>35</v>
      </c>
      <c r="F191" s="110" t="s">
        <v>36</v>
      </c>
      <c r="G191" s="110" t="s">
        <v>37</v>
      </c>
      <c r="H191" s="110">
        <v>30</v>
      </c>
      <c r="I191" s="53">
        <f aca="true" t="shared" si="30" ref="I191:I202">P191</f>
        <v>40</v>
      </c>
      <c r="J191" s="53">
        <f aca="true" t="shared" si="31" ref="J191:J202">H191+I191</f>
        <v>70</v>
      </c>
      <c r="K191" s="110">
        <v>30</v>
      </c>
      <c r="L191" s="110"/>
      <c r="M191" s="110"/>
      <c r="N191" s="110"/>
      <c r="O191" s="110"/>
      <c r="P191" s="110">
        <v>40</v>
      </c>
      <c r="Q191" s="110">
        <v>3</v>
      </c>
      <c r="R191" s="110">
        <v>1.4</v>
      </c>
      <c r="S191" s="110">
        <v>1.6</v>
      </c>
      <c r="T191" s="105">
        <v>5</v>
      </c>
    </row>
    <row r="192" spans="1:20" ht="14.25" customHeight="1">
      <c r="A192" s="140">
        <v>2</v>
      </c>
      <c r="B192" s="226"/>
      <c r="C192" s="109">
        <v>1</v>
      </c>
      <c r="D192" s="111" t="s">
        <v>48</v>
      </c>
      <c r="E192" s="123" t="s">
        <v>49</v>
      </c>
      <c r="F192" s="110" t="s">
        <v>36</v>
      </c>
      <c r="G192" s="110" t="s">
        <v>37</v>
      </c>
      <c r="H192" s="110">
        <v>20</v>
      </c>
      <c r="I192" s="53">
        <f t="shared" si="30"/>
        <v>30</v>
      </c>
      <c r="J192" s="53">
        <f t="shared" si="31"/>
        <v>50</v>
      </c>
      <c r="K192" s="110">
        <v>20</v>
      </c>
      <c r="L192" s="110"/>
      <c r="M192" s="110"/>
      <c r="N192" s="110"/>
      <c r="O192" s="110"/>
      <c r="P192" s="110">
        <v>30</v>
      </c>
      <c r="Q192" s="110">
        <v>2</v>
      </c>
      <c r="R192" s="110">
        <v>0.8</v>
      </c>
      <c r="S192" s="110">
        <v>1.2</v>
      </c>
      <c r="T192" s="105">
        <v>0</v>
      </c>
    </row>
    <row r="193" spans="1:20" ht="14.25" customHeight="1">
      <c r="A193" s="302">
        <v>3</v>
      </c>
      <c r="B193" s="226"/>
      <c r="C193" s="109">
        <v>1</v>
      </c>
      <c r="D193" s="55" t="s">
        <v>50</v>
      </c>
      <c r="E193" s="224" t="s">
        <v>51</v>
      </c>
      <c r="F193" s="110" t="s">
        <v>36</v>
      </c>
      <c r="G193" s="110" t="s">
        <v>31</v>
      </c>
      <c r="H193" s="110">
        <v>30</v>
      </c>
      <c r="I193" s="53">
        <f t="shared" si="30"/>
        <v>20</v>
      </c>
      <c r="J193" s="53">
        <f t="shared" si="31"/>
        <v>50</v>
      </c>
      <c r="K193" s="110">
        <v>30</v>
      </c>
      <c r="L193" s="110"/>
      <c r="M193" s="110"/>
      <c r="N193" s="110"/>
      <c r="O193" s="110"/>
      <c r="P193" s="110">
        <v>20</v>
      </c>
      <c r="Q193" s="110">
        <v>2</v>
      </c>
      <c r="R193" s="110">
        <v>1.2</v>
      </c>
      <c r="S193" s="110">
        <v>0.8</v>
      </c>
      <c r="T193" s="105">
        <v>0</v>
      </c>
    </row>
    <row r="194" spans="1:20" ht="14.25" customHeight="1">
      <c r="A194" s="316"/>
      <c r="B194" s="226"/>
      <c r="C194" s="109">
        <v>1</v>
      </c>
      <c r="D194" s="55" t="s">
        <v>52</v>
      </c>
      <c r="E194" s="224"/>
      <c r="F194" s="110" t="s">
        <v>36</v>
      </c>
      <c r="G194" s="110" t="s">
        <v>33</v>
      </c>
      <c r="H194" s="110">
        <v>30</v>
      </c>
      <c r="I194" s="53">
        <f t="shared" si="30"/>
        <v>20</v>
      </c>
      <c r="J194" s="53">
        <f t="shared" si="31"/>
        <v>50</v>
      </c>
      <c r="K194" s="110"/>
      <c r="L194" s="110">
        <v>30</v>
      </c>
      <c r="M194" s="110"/>
      <c r="N194" s="110"/>
      <c r="O194" s="110"/>
      <c r="P194" s="110">
        <v>20</v>
      </c>
      <c r="Q194" s="110">
        <v>2</v>
      </c>
      <c r="R194" s="110">
        <v>1.2</v>
      </c>
      <c r="S194" s="110">
        <v>0.8</v>
      </c>
      <c r="T194" s="105">
        <v>0</v>
      </c>
    </row>
    <row r="195" spans="1:20" ht="14.25" customHeight="1">
      <c r="A195" s="304">
        <v>4</v>
      </c>
      <c r="B195" s="226"/>
      <c r="C195" s="109">
        <v>1</v>
      </c>
      <c r="D195" s="55" t="s">
        <v>53</v>
      </c>
      <c r="E195" s="224" t="s">
        <v>54</v>
      </c>
      <c r="F195" s="110" t="s">
        <v>36</v>
      </c>
      <c r="G195" s="110" t="s">
        <v>33</v>
      </c>
      <c r="H195" s="110">
        <v>30</v>
      </c>
      <c r="I195" s="53">
        <f t="shared" si="30"/>
        <v>20</v>
      </c>
      <c r="J195" s="53">
        <f t="shared" si="31"/>
        <v>50</v>
      </c>
      <c r="K195" s="110">
        <v>30</v>
      </c>
      <c r="L195" s="110"/>
      <c r="M195" s="110"/>
      <c r="N195" s="110"/>
      <c r="O195" s="110"/>
      <c r="P195" s="110">
        <v>20</v>
      </c>
      <c r="Q195" s="110">
        <v>2</v>
      </c>
      <c r="R195" s="110">
        <v>1.2</v>
      </c>
      <c r="S195" s="110">
        <v>0.8</v>
      </c>
      <c r="T195" s="105">
        <v>0</v>
      </c>
    </row>
    <row r="196" spans="1:20" ht="14.25" customHeight="1">
      <c r="A196" s="316"/>
      <c r="B196" s="226"/>
      <c r="C196" s="109">
        <v>1</v>
      </c>
      <c r="D196" s="55" t="s">
        <v>55</v>
      </c>
      <c r="E196" s="224"/>
      <c r="F196" s="110" t="s">
        <v>36</v>
      </c>
      <c r="G196" s="110" t="s">
        <v>33</v>
      </c>
      <c r="H196" s="110">
        <v>30</v>
      </c>
      <c r="I196" s="53">
        <f t="shared" si="30"/>
        <v>35</v>
      </c>
      <c r="J196" s="53">
        <f t="shared" si="31"/>
        <v>65</v>
      </c>
      <c r="K196" s="110"/>
      <c r="L196" s="110">
        <v>30</v>
      </c>
      <c r="M196" s="110"/>
      <c r="N196" s="110"/>
      <c r="O196" s="110"/>
      <c r="P196" s="110">
        <v>35</v>
      </c>
      <c r="Q196" s="110">
        <v>3</v>
      </c>
      <c r="R196" s="110">
        <v>1.6</v>
      </c>
      <c r="S196" s="110">
        <v>1.4</v>
      </c>
      <c r="T196" s="105">
        <v>10</v>
      </c>
    </row>
    <row r="197" spans="1:20" ht="14.25" customHeight="1">
      <c r="A197" s="304">
        <v>5</v>
      </c>
      <c r="B197" s="226"/>
      <c r="C197" s="109">
        <v>2</v>
      </c>
      <c r="D197" s="115" t="s">
        <v>69</v>
      </c>
      <c r="E197" s="224" t="s">
        <v>70</v>
      </c>
      <c r="F197" s="68" t="s">
        <v>36</v>
      </c>
      <c r="G197" s="68" t="s">
        <v>33</v>
      </c>
      <c r="H197" s="68">
        <v>15</v>
      </c>
      <c r="I197" s="68">
        <f t="shared" si="30"/>
        <v>10</v>
      </c>
      <c r="J197" s="68">
        <f t="shared" si="31"/>
        <v>25</v>
      </c>
      <c r="K197" s="68">
        <v>15</v>
      </c>
      <c r="L197" s="68"/>
      <c r="M197" s="68"/>
      <c r="N197" s="68"/>
      <c r="O197" s="68"/>
      <c r="P197" s="68">
        <v>10</v>
      </c>
      <c r="Q197" s="68">
        <v>1</v>
      </c>
      <c r="R197" s="68">
        <v>0.6</v>
      </c>
      <c r="S197" s="68">
        <v>0.4</v>
      </c>
      <c r="T197" s="106">
        <v>0</v>
      </c>
    </row>
    <row r="198" spans="1:20" ht="14.25" customHeight="1">
      <c r="A198" s="316"/>
      <c r="B198" s="227"/>
      <c r="C198" s="109">
        <v>2</v>
      </c>
      <c r="D198" s="115" t="s">
        <v>71</v>
      </c>
      <c r="E198" s="224"/>
      <c r="F198" s="68" t="s">
        <v>36</v>
      </c>
      <c r="G198" s="68" t="s">
        <v>33</v>
      </c>
      <c r="H198" s="68">
        <v>15</v>
      </c>
      <c r="I198" s="68">
        <f t="shared" si="30"/>
        <v>25</v>
      </c>
      <c r="J198" s="68">
        <f t="shared" si="31"/>
        <v>40</v>
      </c>
      <c r="K198" s="68"/>
      <c r="L198" s="68">
        <v>15</v>
      </c>
      <c r="M198" s="68"/>
      <c r="N198" s="68"/>
      <c r="O198" s="68"/>
      <c r="P198" s="68">
        <v>25</v>
      </c>
      <c r="Q198" s="68">
        <v>2</v>
      </c>
      <c r="R198" s="68">
        <v>1</v>
      </c>
      <c r="S198" s="68">
        <v>1</v>
      </c>
      <c r="T198" s="106">
        <v>10</v>
      </c>
    </row>
    <row r="199" spans="1:20" ht="14.25" customHeight="1">
      <c r="A199" s="138">
        <v>6</v>
      </c>
      <c r="B199" s="225" t="s">
        <v>124</v>
      </c>
      <c r="C199" s="9">
        <v>3</v>
      </c>
      <c r="D199" s="114" t="s">
        <v>93</v>
      </c>
      <c r="E199" s="119" t="s">
        <v>116</v>
      </c>
      <c r="F199" s="31" t="s">
        <v>36</v>
      </c>
      <c r="G199" s="31" t="s">
        <v>37</v>
      </c>
      <c r="H199" s="31">
        <v>30</v>
      </c>
      <c r="I199" s="22">
        <f t="shared" si="30"/>
        <v>20</v>
      </c>
      <c r="J199" s="22">
        <f t="shared" si="31"/>
        <v>50</v>
      </c>
      <c r="K199" s="31"/>
      <c r="L199" s="31">
        <v>30</v>
      </c>
      <c r="M199" s="31"/>
      <c r="N199" s="31"/>
      <c r="O199" s="31"/>
      <c r="P199" s="31">
        <v>20</v>
      </c>
      <c r="Q199" s="31">
        <v>2</v>
      </c>
      <c r="R199" s="31">
        <v>1.2</v>
      </c>
      <c r="S199" s="31">
        <v>0.8</v>
      </c>
      <c r="T199" s="105">
        <v>0</v>
      </c>
    </row>
    <row r="200" spans="1:20" ht="14.25" customHeight="1">
      <c r="A200" s="138">
        <v>7</v>
      </c>
      <c r="B200" s="226"/>
      <c r="C200" s="30">
        <v>3</v>
      </c>
      <c r="D200" s="112" t="s">
        <v>102</v>
      </c>
      <c r="E200" s="120" t="s">
        <v>96</v>
      </c>
      <c r="F200" s="22" t="s">
        <v>36</v>
      </c>
      <c r="G200" s="22" t="s">
        <v>33</v>
      </c>
      <c r="H200" s="22">
        <v>45</v>
      </c>
      <c r="I200" s="22">
        <f t="shared" si="30"/>
        <v>20</v>
      </c>
      <c r="J200" s="22">
        <f t="shared" si="31"/>
        <v>65</v>
      </c>
      <c r="K200" s="22"/>
      <c r="L200" s="22">
        <v>45</v>
      </c>
      <c r="M200" s="22"/>
      <c r="N200" s="22"/>
      <c r="O200" s="22"/>
      <c r="P200" s="22">
        <v>20</v>
      </c>
      <c r="Q200" s="22">
        <v>3</v>
      </c>
      <c r="R200" s="22">
        <v>2.1999999999999997</v>
      </c>
      <c r="S200" s="22">
        <v>0.8</v>
      </c>
      <c r="T200" s="105">
        <v>10</v>
      </c>
    </row>
    <row r="201" spans="1:20" ht="14.25" customHeight="1">
      <c r="A201" s="304">
        <v>8</v>
      </c>
      <c r="B201" s="226"/>
      <c r="C201" s="10">
        <v>4</v>
      </c>
      <c r="D201" s="112" t="s">
        <v>113</v>
      </c>
      <c r="E201" s="231" t="s">
        <v>92</v>
      </c>
      <c r="F201" s="22" t="s">
        <v>36</v>
      </c>
      <c r="G201" s="22" t="s">
        <v>31</v>
      </c>
      <c r="H201" s="22">
        <v>30</v>
      </c>
      <c r="I201" s="31">
        <f t="shared" si="30"/>
        <v>20</v>
      </c>
      <c r="J201" s="31">
        <f t="shared" si="31"/>
        <v>50</v>
      </c>
      <c r="K201" s="22">
        <v>30</v>
      </c>
      <c r="L201" s="22"/>
      <c r="M201" s="22"/>
      <c r="N201" s="22"/>
      <c r="O201" s="22"/>
      <c r="P201" s="22">
        <v>20</v>
      </c>
      <c r="Q201" s="22">
        <v>2</v>
      </c>
      <c r="R201" s="22">
        <v>1.2</v>
      </c>
      <c r="S201" s="22">
        <v>0.8</v>
      </c>
      <c r="T201" s="106">
        <v>0</v>
      </c>
    </row>
    <row r="202" spans="1:20" ht="14.25" customHeight="1">
      <c r="A202" s="316"/>
      <c r="B202" s="227"/>
      <c r="C202" s="10">
        <v>4</v>
      </c>
      <c r="D202" s="112" t="s">
        <v>115</v>
      </c>
      <c r="E202" s="231"/>
      <c r="F202" s="22" t="s">
        <v>36</v>
      </c>
      <c r="G202" s="22" t="s">
        <v>33</v>
      </c>
      <c r="H202" s="22">
        <v>40</v>
      </c>
      <c r="I202" s="31">
        <f t="shared" si="30"/>
        <v>10</v>
      </c>
      <c r="J202" s="31">
        <f t="shared" si="31"/>
        <v>50</v>
      </c>
      <c r="K202" s="22"/>
      <c r="L202" s="22">
        <v>40</v>
      </c>
      <c r="M202" s="22"/>
      <c r="N202" s="22"/>
      <c r="O202" s="22"/>
      <c r="P202" s="22">
        <v>10</v>
      </c>
      <c r="Q202" s="22">
        <v>2</v>
      </c>
      <c r="R202" s="22">
        <v>1.6</v>
      </c>
      <c r="S202" s="22">
        <v>0.4</v>
      </c>
      <c r="T202" s="106">
        <v>0</v>
      </c>
    </row>
    <row r="203" spans="1:20" ht="14.25" customHeight="1">
      <c r="A203" s="286" t="s">
        <v>211</v>
      </c>
      <c r="B203" s="286"/>
      <c r="C203" s="286"/>
      <c r="D203" s="286"/>
      <c r="E203" s="286"/>
      <c r="F203" s="286"/>
      <c r="G203" s="286"/>
      <c r="H203" s="155">
        <f>SUM(H191:H202)</f>
        <v>345</v>
      </c>
      <c r="I203" s="155">
        <f aca="true" t="shared" si="32" ref="I203:T203">SUM(I191:I202)</f>
        <v>270</v>
      </c>
      <c r="J203" s="155">
        <f t="shared" si="32"/>
        <v>615</v>
      </c>
      <c r="K203" s="155">
        <f t="shared" si="32"/>
        <v>155</v>
      </c>
      <c r="L203" s="155">
        <f t="shared" si="32"/>
        <v>190</v>
      </c>
      <c r="M203" s="155">
        <f t="shared" si="32"/>
        <v>0</v>
      </c>
      <c r="N203" s="155">
        <f t="shared" si="32"/>
        <v>0</v>
      </c>
      <c r="O203" s="155">
        <f t="shared" si="32"/>
        <v>0</v>
      </c>
      <c r="P203" s="155">
        <f t="shared" si="32"/>
        <v>270</v>
      </c>
      <c r="Q203" s="155">
        <f t="shared" si="32"/>
        <v>26</v>
      </c>
      <c r="R203" s="155">
        <f t="shared" si="32"/>
        <v>15.199999999999998</v>
      </c>
      <c r="S203" s="155">
        <f t="shared" si="32"/>
        <v>10.800000000000002</v>
      </c>
      <c r="T203" s="155">
        <f t="shared" si="32"/>
        <v>35</v>
      </c>
    </row>
    <row r="204" spans="1:20" ht="14.25" customHeight="1">
      <c r="A204" s="128"/>
      <c r="B204" s="129"/>
      <c r="C204" s="128"/>
      <c r="D204" s="130"/>
      <c r="E204" s="131"/>
      <c r="F204" s="132"/>
      <c r="G204" s="132"/>
      <c r="H204" s="132"/>
      <c r="I204" s="132"/>
      <c r="J204" s="132"/>
      <c r="K204" s="131"/>
      <c r="L204" s="131"/>
      <c r="M204" s="131"/>
      <c r="N204" s="132"/>
      <c r="O204" s="132"/>
      <c r="P204" s="132"/>
      <c r="Q204" s="132"/>
      <c r="R204" s="75"/>
      <c r="S204" s="75"/>
      <c r="T204" s="133"/>
    </row>
    <row r="205" spans="1:20" ht="14.25" customHeight="1">
      <c r="A205" s="210" t="s">
        <v>214</v>
      </c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2"/>
    </row>
    <row r="206" spans="1:20" ht="14.25" customHeight="1">
      <c r="A206" s="207" t="s">
        <v>9</v>
      </c>
      <c r="B206" s="195" t="s">
        <v>10</v>
      </c>
      <c r="C206" s="195" t="s">
        <v>11</v>
      </c>
      <c r="D206" s="201" t="s">
        <v>12</v>
      </c>
      <c r="E206" s="201" t="s">
        <v>13</v>
      </c>
      <c r="F206" s="195" t="s">
        <v>14</v>
      </c>
      <c r="G206" s="201" t="s">
        <v>15</v>
      </c>
      <c r="H206" s="204" t="s">
        <v>16</v>
      </c>
      <c r="I206" s="205"/>
      <c r="J206" s="205"/>
      <c r="K206" s="205"/>
      <c r="L206" s="205"/>
      <c r="M206" s="205"/>
      <c r="N206" s="205"/>
      <c r="O206" s="205"/>
      <c r="P206" s="206"/>
      <c r="Q206" s="204" t="s">
        <v>17</v>
      </c>
      <c r="R206" s="205"/>
      <c r="S206" s="206"/>
      <c r="T206" s="232" t="s">
        <v>187</v>
      </c>
    </row>
    <row r="207" spans="1:20" ht="14.25" customHeight="1">
      <c r="A207" s="208"/>
      <c r="B207" s="196"/>
      <c r="C207" s="196"/>
      <c r="D207" s="202"/>
      <c r="E207" s="202"/>
      <c r="F207" s="196"/>
      <c r="G207" s="202"/>
      <c r="H207" s="235" t="s">
        <v>18</v>
      </c>
      <c r="I207" s="236"/>
      <c r="J207" s="207"/>
      <c r="K207" s="204" t="s">
        <v>19</v>
      </c>
      <c r="L207" s="205"/>
      <c r="M207" s="205"/>
      <c r="N207" s="205"/>
      <c r="O207" s="205"/>
      <c r="P207" s="206"/>
      <c r="Q207" s="195" t="s">
        <v>18</v>
      </c>
      <c r="R207" s="204" t="s">
        <v>19</v>
      </c>
      <c r="S207" s="206"/>
      <c r="T207" s="233"/>
    </row>
    <row r="208" spans="1:20" ht="21.75" customHeight="1">
      <c r="A208" s="208"/>
      <c r="B208" s="196"/>
      <c r="C208" s="196"/>
      <c r="D208" s="202"/>
      <c r="E208" s="202"/>
      <c r="F208" s="196"/>
      <c r="G208" s="202"/>
      <c r="H208" s="237"/>
      <c r="I208" s="238"/>
      <c r="J208" s="209"/>
      <c r="K208" s="204" t="s">
        <v>188</v>
      </c>
      <c r="L208" s="205"/>
      <c r="M208" s="205"/>
      <c r="N208" s="205"/>
      <c r="O208" s="206"/>
      <c r="P208" s="214" t="s">
        <v>189</v>
      </c>
      <c r="Q208" s="196"/>
      <c r="R208" s="195" t="s">
        <v>22</v>
      </c>
      <c r="S208" s="214" t="s">
        <v>20</v>
      </c>
      <c r="T208" s="233"/>
    </row>
    <row r="209" spans="1:20" ht="67.5" customHeight="1">
      <c r="A209" s="209"/>
      <c r="B209" s="197"/>
      <c r="C209" s="197"/>
      <c r="D209" s="203"/>
      <c r="E209" s="203"/>
      <c r="F209" s="197"/>
      <c r="G209" s="203"/>
      <c r="H209" s="108" t="s">
        <v>190</v>
      </c>
      <c r="I209" s="49" t="s">
        <v>20</v>
      </c>
      <c r="J209" s="108" t="s">
        <v>21</v>
      </c>
      <c r="K209" s="50" t="s">
        <v>23</v>
      </c>
      <c r="L209" s="50" t="s">
        <v>24</v>
      </c>
      <c r="M209" s="50" t="s">
        <v>25</v>
      </c>
      <c r="N209" s="50" t="s">
        <v>26</v>
      </c>
      <c r="O209" s="50" t="s">
        <v>27</v>
      </c>
      <c r="P209" s="215"/>
      <c r="Q209" s="197"/>
      <c r="R209" s="197"/>
      <c r="S209" s="215"/>
      <c r="T209" s="234"/>
    </row>
    <row r="210" spans="1:20" ht="14.25" customHeight="1">
      <c r="A210" s="287">
        <v>1</v>
      </c>
      <c r="B210" s="225" t="s">
        <v>123</v>
      </c>
      <c r="C210" s="109">
        <v>1</v>
      </c>
      <c r="D210" s="111" t="s">
        <v>28</v>
      </c>
      <c r="E210" s="283" t="s">
        <v>29</v>
      </c>
      <c r="F210" s="110" t="s">
        <v>30</v>
      </c>
      <c r="G210" s="110" t="s">
        <v>31</v>
      </c>
      <c r="H210" s="110">
        <v>30</v>
      </c>
      <c r="I210" s="53">
        <f aca="true" t="shared" si="33" ref="I210:I225">P210</f>
        <v>20</v>
      </c>
      <c r="J210" s="53">
        <f aca="true" t="shared" si="34" ref="J210:J225">H210+I210</f>
        <v>50</v>
      </c>
      <c r="K210" s="110">
        <v>30</v>
      </c>
      <c r="L210" s="110"/>
      <c r="M210" s="110"/>
      <c r="N210" s="110"/>
      <c r="O210" s="53"/>
      <c r="P210" s="53">
        <v>20</v>
      </c>
      <c r="Q210" s="53">
        <v>2</v>
      </c>
      <c r="R210" s="53">
        <v>1.2</v>
      </c>
      <c r="S210" s="53">
        <v>0.8</v>
      </c>
      <c r="T210" s="105">
        <v>0</v>
      </c>
    </row>
    <row r="211" spans="1:20" ht="14.25" customHeight="1">
      <c r="A211" s="288"/>
      <c r="B211" s="226"/>
      <c r="C211" s="109">
        <v>1</v>
      </c>
      <c r="D211" s="111" t="s">
        <v>32</v>
      </c>
      <c r="E211" s="283"/>
      <c r="F211" s="110" t="s">
        <v>30</v>
      </c>
      <c r="G211" s="110" t="s">
        <v>33</v>
      </c>
      <c r="H211" s="110">
        <v>30</v>
      </c>
      <c r="I211" s="53">
        <f t="shared" si="33"/>
        <v>20</v>
      </c>
      <c r="J211" s="53">
        <f t="shared" si="34"/>
        <v>50</v>
      </c>
      <c r="K211" s="110"/>
      <c r="L211" s="110">
        <v>30</v>
      </c>
      <c r="M211" s="110"/>
      <c r="N211" s="110"/>
      <c r="O211" s="110"/>
      <c r="P211" s="110">
        <v>20</v>
      </c>
      <c r="Q211" s="110">
        <v>2</v>
      </c>
      <c r="R211" s="110">
        <v>1.2</v>
      </c>
      <c r="S211" s="110">
        <v>0.8</v>
      </c>
      <c r="T211" s="105">
        <v>0</v>
      </c>
    </row>
    <row r="212" spans="1:20" ht="14.25" customHeight="1">
      <c r="A212" s="71">
        <v>2</v>
      </c>
      <c r="B212" s="226"/>
      <c r="C212" s="109">
        <v>1</v>
      </c>
      <c r="D212" s="111" t="s">
        <v>38</v>
      </c>
      <c r="E212" s="123" t="s">
        <v>39</v>
      </c>
      <c r="F212" s="110" t="s">
        <v>30</v>
      </c>
      <c r="G212" s="110" t="s">
        <v>37</v>
      </c>
      <c r="H212" s="110">
        <v>30</v>
      </c>
      <c r="I212" s="53">
        <f t="shared" si="33"/>
        <v>20</v>
      </c>
      <c r="J212" s="53">
        <f t="shared" si="34"/>
        <v>50</v>
      </c>
      <c r="K212" s="110"/>
      <c r="L212" s="110"/>
      <c r="M212" s="110">
        <v>30</v>
      </c>
      <c r="N212" s="110"/>
      <c r="O212" s="110"/>
      <c r="P212" s="110">
        <v>20</v>
      </c>
      <c r="Q212" s="110">
        <v>2</v>
      </c>
      <c r="R212" s="110">
        <v>1.2</v>
      </c>
      <c r="S212" s="110">
        <v>0.8</v>
      </c>
      <c r="T212" s="105">
        <v>0</v>
      </c>
    </row>
    <row r="213" spans="1:20" ht="14.25" customHeight="1">
      <c r="A213" s="72">
        <v>3</v>
      </c>
      <c r="B213" s="226"/>
      <c r="C213" s="109">
        <v>1</v>
      </c>
      <c r="D213" s="111" t="s">
        <v>43</v>
      </c>
      <c r="E213" s="123" t="s">
        <v>44</v>
      </c>
      <c r="F213" s="110" t="s">
        <v>30</v>
      </c>
      <c r="G213" s="110" t="s">
        <v>33</v>
      </c>
      <c r="H213" s="110">
        <v>30</v>
      </c>
      <c r="I213" s="53">
        <f t="shared" si="33"/>
        <v>35</v>
      </c>
      <c r="J213" s="53">
        <f t="shared" si="34"/>
        <v>65</v>
      </c>
      <c r="K213" s="110">
        <v>30</v>
      </c>
      <c r="L213" s="110"/>
      <c r="M213" s="110"/>
      <c r="N213" s="110"/>
      <c r="O213" s="110"/>
      <c r="P213" s="110">
        <v>35</v>
      </c>
      <c r="Q213" s="110">
        <v>3</v>
      </c>
      <c r="R213" s="110">
        <v>1.6</v>
      </c>
      <c r="S213" s="110">
        <v>1.4</v>
      </c>
      <c r="T213" s="105">
        <v>10</v>
      </c>
    </row>
    <row r="214" spans="1:20" ht="14.25" customHeight="1">
      <c r="A214" s="222">
        <v>4</v>
      </c>
      <c r="B214" s="226"/>
      <c r="C214" s="109">
        <v>1</v>
      </c>
      <c r="D214" s="55" t="s">
        <v>56</v>
      </c>
      <c r="E214" s="224" t="s">
        <v>57</v>
      </c>
      <c r="F214" s="110" t="s">
        <v>30</v>
      </c>
      <c r="G214" s="110" t="s">
        <v>33</v>
      </c>
      <c r="H214" s="110">
        <v>15</v>
      </c>
      <c r="I214" s="53">
        <f t="shared" si="33"/>
        <v>10</v>
      </c>
      <c r="J214" s="53">
        <f t="shared" si="34"/>
        <v>25</v>
      </c>
      <c r="K214" s="110">
        <v>15</v>
      </c>
      <c r="L214" s="110"/>
      <c r="M214" s="110"/>
      <c r="N214" s="110"/>
      <c r="O214" s="110"/>
      <c r="P214" s="110">
        <v>10</v>
      </c>
      <c r="Q214" s="110">
        <v>1</v>
      </c>
      <c r="R214" s="110">
        <v>0.6</v>
      </c>
      <c r="S214" s="110">
        <v>0.4</v>
      </c>
      <c r="T214" s="105">
        <v>0</v>
      </c>
    </row>
    <row r="215" spans="1:20" ht="14.25" customHeight="1">
      <c r="A215" s="223"/>
      <c r="B215" s="226"/>
      <c r="C215" s="109">
        <v>1</v>
      </c>
      <c r="D215" s="55" t="s">
        <v>58</v>
      </c>
      <c r="E215" s="224"/>
      <c r="F215" s="110" t="s">
        <v>30</v>
      </c>
      <c r="G215" s="110" t="s">
        <v>33</v>
      </c>
      <c r="H215" s="110">
        <v>30</v>
      </c>
      <c r="I215" s="53">
        <f t="shared" si="33"/>
        <v>20</v>
      </c>
      <c r="J215" s="53">
        <f t="shared" si="34"/>
        <v>50</v>
      </c>
      <c r="K215" s="110"/>
      <c r="L215" s="110">
        <v>30</v>
      </c>
      <c r="M215" s="110"/>
      <c r="N215" s="110"/>
      <c r="O215" s="110"/>
      <c r="P215" s="110">
        <v>20</v>
      </c>
      <c r="Q215" s="110">
        <v>2</v>
      </c>
      <c r="R215" s="110">
        <v>1.2</v>
      </c>
      <c r="S215" s="110">
        <v>0.8</v>
      </c>
      <c r="T215" s="105">
        <v>0</v>
      </c>
    </row>
    <row r="216" spans="1:20" ht="14.25" customHeight="1">
      <c r="A216" s="222">
        <v>5</v>
      </c>
      <c r="B216" s="226"/>
      <c r="C216" s="282">
        <v>2</v>
      </c>
      <c r="D216" s="115" t="s">
        <v>60</v>
      </c>
      <c r="E216" s="283" t="s">
        <v>61</v>
      </c>
      <c r="F216" s="68" t="s">
        <v>30</v>
      </c>
      <c r="G216" s="68" t="s">
        <v>31</v>
      </c>
      <c r="H216" s="68">
        <v>45</v>
      </c>
      <c r="I216" s="68">
        <f t="shared" si="33"/>
        <v>20</v>
      </c>
      <c r="J216" s="68">
        <f t="shared" si="34"/>
        <v>65</v>
      </c>
      <c r="K216" s="68">
        <v>45</v>
      </c>
      <c r="L216" s="68"/>
      <c r="M216" s="68"/>
      <c r="N216" s="68"/>
      <c r="O216" s="68"/>
      <c r="P216" s="68">
        <v>20</v>
      </c>
      <c r="Q216" s="68">
        <v>3</v>
      </c>
      <c r="R216" s="68">
        <v>2.1999999999999997</v>
      </c>
      <c r="S216" s="68">
        <v>0.8</v>
      </c>
      <c r="T216" s="106">
        <v>10</v>
      </c>
    </row>
    <row r="217" spans="1:20" ht="14.25" customHeight="1">
      <c r="A217" s="223"/>
      <c r="B217" s="227"/>
      <c r="C217" s="282"/>
      <c r="D217" s="116" t="s">
        <v>62</v>
      </c>
      <c r="E217" s="283"/>
      <c r="F217" s="68" t="s">
        <v>30</v>
      </c>
      <c r="G217" s="68" t="s">
        <v>33</v>
      </c>
      <c r="H217" s="68">
        <v>45</v>
      </c>
      <c r="I217" s="68">
        <f t="shared" si="33"/>
        <v>20</v>
      </c>
      <c r="J217" s="68">
        <f t="shared" si="34"/>
        <v>65</v>
      </c>
      <c r="K217" s="68"/>
      <c r="L217" s="68">
        <v>45</v>
      </c>
      <c r="M217" s="68"/>
      <c r="N217" s="68"/>
      <c r="O217" s="68"/>
      <c r="P217" s="68">
        <v>20</v>
      </c>
      <c r="Q217" s="68">
        <v>3</v>
      </c>
      <c r="R217" s="68">
        <v>2.1999999999999997</v>
      </c>
      <c r="S217" s="68">
        <v>0.8</v>
      </c>
      <c r="T217" s="106">
        <v>10</v>
      </c>
    </row>
    <row r="218" spans="1:20" ht="14.25" customHeight="1">
      <c r="A218" s="222">
        <v>6</v>
      </c>
      <c r="B218" s="225" t="s">
        <v>124</v>
      </c>
      <c r="C218" s="30">
        <v>3</v>
      </c>
      <c r="D218" s="113" t="s">
        <v>186</v>
      </c>
      <c r="E218" s="256" t="s">
        <v>135</v>
      </c>
      <c r="F218" s="33" t="s">
        <v>30</v>
      </c>
      <c r="G218" s="33" t="s">
        <v>33</v>
      </c>
      <c r="H218" s="33">
        <v>30</v>
      </c>
      <c r="I218" s="22">
        <f t="shared" si="33"/>
        <v>35</v>
      </c>
      <c r="J218" s="22">
        <f t="shared" si="34"/>
        <v>65</v>
      </c>
      <c r="K218" s="33">
        <v>30</v>
      </c>
      <c r="L218" s="33"/>
      <c r="M218" s="33"/>
      <c r="N218" s="33"/>
      <c r="O218" s="33"/>
      <c r="P218" s="33">
        <v>35</v>
      </c>
      <c r="Q218" s="33">
        <v>3</v>
      </c>
      <c r="R218" s="33">
        <v>1.6</v>
      </c>
      <c r="S218" s="33">
        <v>1.4</v>
      </c>
      <c r="T218" s="105">
        <v>10</v>
      </c>
    </row>
    <row r="219" spans="1:20" ht="14.25" customHeight="1">
      <c r="A219" s="223"/>
      <c r="B219" s="227"/>
      <c r="C219" s="30">
        <v>3</v>
      </c>
      <c r="D219" s="113" t="s">
        <v>101</v>
      </c>
      <c r="E219" s="256"/>
      <c r="F219" s="33" t="s">
        <v>30</v>
      </c>
      <c r="G219" s="33" t="s">
        <v>33</v>
      </c>
      <c r="H219" s="33">
        <v>30</v>
      </c>
      <c r="I219" s="22">
        <f t="shared" si="33"/>
        <v>20</v>
      </c>
      <c r="J219" s="22">
        <f t="shared" si="34"/>
        <v>50</v>
      </c>
      <c r="K219" s="33"/>
      <c r="L219" s="33">
        <v>30</v>
      </c>
      <c r="M219" s="33"/>
      <c r="N219" s="33"/>
      <c r="O219" s="33"/>
      <c r="P219" s="33">
        <v>20</v>
      </c>
      <c r="Q219" s="33">
        <v>2</v>
      </c>
      <c r="R219" s="33">
        <v>1.2</v>
      </c>
      <c r="S219" s="33">
        <v>0.8</v>
      </c>
      <c r="T219" s="105">
        <v>0</v>
      </c>
    </row>
    <row r="220" spans="1:20" ht="14.25" customHeight="1">
      <c r="A220" s="222">
        <v>7</v>
      </c>
      <c r="B220" s="225" t="s">
        <v>126</v>
      </c>
      <c r="C220" s="9">
        <v>5</v>
      </c>
      <c r="D220" s="114" t="s">
        <v>180</v>
      </c>
      <c r="E220" s="230" t="s">
        <v>114</v>
      </c>
      <c r="F220" s="31" t="s">
        <v>30</v>
      </c>
      <c r="G220" s="31" t="s">
        <v>33</v>
      </c>
      <c r="H220" s="31">
        <v>15</v>
      </c>
      <c r="I220" s="31">
        <f t="shared" si="33"/>
        <v>10</v>
      </c>
      <c r="J220" s="31">
        <f t="shared" si="34"/>
        <v>25</v>
      </c>
      <c r="K220" s="31">
        <v>15</v>
      </c>
      <c r="L220" s="31"/>
      <c r="M220" s="31"/>
      <c r="N220" s="31"/>
      <c r="O220" s="31"/>
      <c r="P220" s="31">
        <v>10</v>
      </c>
      <c r="Q220" s="31">
        <v>1</v>
      </c>
      <c r="R220" s="31">
        <v>0.6</v>
      </c>
      <c r="S220" s="31">
        <v>0.4</v>
      </c>
      <c r="T220" s="105">
        <v>0</v>
      </c>
    </row>
    <row r="221" spans="1:20" ht="14.25" customHeight="1">
      <c r="A221" s="223"/>
      <c r="B221" s="226"/>
      <c r="C221" s="9">
        <v>5</v>
      </c>
      <c r="D221" s="114" t="s">
        <v>181</v>
      </c>
      <c r="E221" s="230"/>
      <c r="F221" s="31" t="s">
        <v>30</v>
      </c>
      <c r="G221" s="31" t="s">
        <v>33</v>
      </c>
      <c r="H221" s="31">
        <v>30</v>
      </c>
      <c r="I221" s="31">
        <f t="shared" si="33"/>
        <v>35</v>
      </c>
      <c r="J221" s="31">
        <f t="shared" si="34"/>
        <v>65</v>
      </c>
      <c r="K221" s="31"/>
      <c r="L221" s="31">
        <v>30</v>
      </c>
      <c r="M221" s="31"/>
      <c r="N221" s="31"/>
      <c r="O221" s="31"/>
      <c r="P221" s="31">
        <v>35</v>
      </c>
      <c r="Q221" s="31">
        <v>3</v>
      </c>
      <c r="R221" s="31">
        <v>1.6</v>
      </c>
      <c r="S221" s="31">
        <v>1.4</v>
      </c>
      <c r="T221" s="105">
        <v>10</v>
      </c>
    </row>
    <row r="222" spans="1:20" ht="14.25" customHeight="1">
      <c r="A222" s="222">
        <v>8</v>
      </c>
      <c r="B222" s="226"/>
      <c r="C222" s="10">
        <v>5</v>
      </c>
      <c r="D222" s="113" t="s">
        <v>169</v>
      </c>
      <c r="E222" s="213" t="s">
        <v>134</v>
      </c>
      <c r="F222" s="33" t="s">
        <v>30</v>
      </c>
      <c r="G222" s="33" t="s">
        <v>33</v>
      </c>
      <c r="H222" s="33">
        <v>15</v>
      </c>
      <c r="I222" s="31">
        <f t="shared" si="33"/>
        <v>35</v>
      </c>
      <c r="J222" s="31">
        <f t="shared" si="34"/>
        <v>50</v>
      </c>
      <c r="K222" s="33">
        <v>15</v>
      </c>
      <c r="L222" s="33"/>
      <c r="M222" s="33"/>
      <c r="N222" s="33"/>
      <c r="O222" s="33"/>
      <c r="P222" s="33">
        <v>35</v>
      </c>
      <c r="Q222" s="33">
        <v>2</v>
      </c>
      <c r="R222" s="33">
        <v>0.6</v>
      </c>
      <c r="S222" s="33">
        <v>1.4</v>
      </c>
      <c r="T222" s="105">
        <v>0</v>
      </c>
    </row>
    <row r="223" spans="1:20" ht="14.25" customHeight="1">
      <c r="A223" s="223"/>
      <c r="B223" s="226"/>
      <c r="C223" s="10">
        <v>5</v>
      </c>
      <c r="D223" s="113" t="s">
        <v>170</v>
      </c>
      <c r="E223" s="213"/>
      <c r="F223" s="33" t="s">
        <v>30</v>
      </c>
      <c r="G223" s="33" t="s">
        <v>33</v>
      </c>
      <c r="H223" s="33">
        <v>15</v>
      </c>
      <c r="I223" s="31">
        <f t="shared" si="33"/>
        <v>10</v>
      </c>
      <c r="J223" s="31">
        <f t="shared" si="34"/>
        <v>25</v>
      </c>
      <c r="K223" s="33"/>
      <c r="L223" s="33">
        <v>15</v>
      </c>
      <c r="M223" s="33"/>
      <c r="N223" s="33"/>
      <c r="O223" s="33"/>
      <c r="P223" s="33">
        <v>10</v>
      </c>
      <c r="Q223" s="33">
        <v>1</v>
      </c>
      <c r="R223" s="33">
        <v>0.6</v>
      </c>
      <c r="S223" s="33">
        <v>0.4</v>
      </c>
      <c r="T223" s="105">
        <v>0</v>
      </c>
    </row>
    <row r="224" spans="1:20" ht="14.25" customHeight="1">
      <c r="A224" s="222">
        <v>9</v>
      </c>
      <c r="B224" s="226"/>
      <c r="C224" s="5">
        <v>6</v>
      </c>
      <c r="D224" s="112" t="s">
        <v>183</v>
      </c>
      <c r="E224" s="231" t="s">
        <v>95</v>
      </c>
      <c r="F224" s="22" t="s">
        <v>30</v>
      </c>
      <c r="G224" s="22" t="s">
        <v>37</v>
      </c>
      <c r="H224" s="22">
        <v>15</v>
      </c>
      <c r="I224" s="22">
        <f t="shared" si="33"/>
        <v>10</v>
      </c>
      <c r="J224" s="22">
        <f t="shared" si="34"/>
        <v>25</v>
      </c>
      <c r="K224" s="22">
        <v>15</v>
      </c>
      <c r="L224" s="22"/>
      <c r="M224" s="22"/>
      <c r="N224" s="22"/>
      <c r="O224" s="22"/>
      <c r="P224" s="22">
        <v>10</v>
      </c>
      <c r="Q224" s="22">
        <v>1</v>
      </c>
      <c r="R224" s="22">
        <v>0.6</v>
      </c>
      <c r="S224" s="22">
        <v>0.4</v>
      </c>
      <c r="T224" s="105">
        <v>0</v>
      </c>
    </row>
    <row r="225" spans="1:20" ht="14.25" customHeight="1">
      <c r="A225" s="223"/>
      <c r="B225" s="227"/>
      <c r="C225" s="5">
        <v>6</v>
      </c>
      <c r="D225" s="112" t="s">
        <v>173</v>
      </c>
      <c r="E225" s="231"/>
      <c r="F225" s="22" t="s">
        <v>30</v>
      </c>
      <c r="G225" s="22" t="s">
        <v>33</v>
      </c>
      <c r="H225" s="22">
        <v>15</v>
      </c>
      <c r="I225" s="22">
        <f t="shared" si="33"/>
        <v>35</v>
      </c>
      <c r="J225" s="22">
        <f t="shared" si="34"/>
        <v>50</v>
      </c>
      <c r="K225" s="22"/>
      <c r="L225" s="22">
        <v>15</v>
      </c>
      <c r="M225" s="22"/>
      <c r="N225" s="22"/>
      <c r="O225" s="22"/>
      <c r="P225" s="22">
        <v>35</v>
      </c>
      <c r="Q225" s="22">
        <v>2</v>
      </c>
      <c r="R225" s="22">
        <v>0.6</v>
      </c>
      <c r="S225" s="22">
        <v>1.4</v>
      </c>
      <c r="T225" s="105">
        <v>0</v>
      </c>
    </row>
    <row r="226" spans="1:20" ht="14.25" customHeight="1">
      <c r="A226" s="289" t="s">
        <v>211</v>
      </c>
      <c r="B226" s="290"/>
      <c r="C226" s="290"/>
      <c r="D226" s="290"/>
      <c r="E226" s="290"/>
      <c r="F226" s="290"/>
      <c r="G226" s="291"/>
      <c r="H226" s="155">
        <f>SUM(H210:H225)</f>
        <v>420</v>
      </c>
      <c r="I226" s="155">
        <f aca="true" t="shared" si="35" ref="I226:T226">SUM(I210:I225)</f>
        <v>355</v>
      </c>
      <c r="J226" s="155">
        <f t="shared" si="35"/>
        <v>775</v>
      </c>
      <c r="K226" s="155">
        <f t="shared" si="35"/>
        <v>195</v>
      </c>
      <c r="L226" s="155">
        <f t="shared" si="35"/>
        <v>195</v>
      </c>
      <c r="M226" s="155">
        <f t="shared" si="35"/>
        <v>30</v>
      </c>
      <c r="N226" s="155">
        <f t="shared" si="35"/>
        <v>0</v>
      </c>
      <c r="O226" s="155">
        <f t="shared" si="35"/>
        <v>0</v>
      </c>
      <c r="P226" s="155">
        <f t="shared" si="35"/>
        <v>355</v>
      </c>
      <c r="Q226" s="155">
        <f t="shared" si="35"/>
        <v>33</v>
      </c>
      <c r="R226" s="155">
        <f t="shared" si="35"/>
        <v>18.800000000000004</v>
      </c>
      <c r="S226" s="155">
        <f t="shared" si="35"/>
        <v>14.200000000000003</v>
      </c>
      <c r="T226" s="155">
        <f t="shared" si="35"/>
        <v>50</v>
      </c>
    </row>
    <row r="227" spans="1:20" ht="14.25" customHeight="1">
      <c r="A227" s="128"/>
      <c r="B227" s="129"/>
      <c r="C227" s="128"/>
      <c r="D227" s="130"/>
      <c r="E227" s="131"/>
      <c r="F227" s="132"/>
      <c r="G227" s="132"/>
      <c r="H227" s="132"/>
      <c r="I227" s="132"/>
      <c r="J227" s="132"/>
      <c r="K227" s="131"/>
      <c r="L227" s="131"/>
      <c r="M227" s="131"/>
      <c r="N227" s="132"/>
      <c r="O227" s="132"/>
      <c r="P227" s="132"/>
      <c r="Q227" s="132"/>
      <c r="R227" s="75"/>
      <c r="S227" s="75"/>
      <c r="T227" s="133"/>
    </row>
    <row r="228" spans="1:20" ht="14.25" customHeight="1">
      <c r="A228" s="210" t="s">
        <v>215</v>
      </c>
      <c r="B228" s="211"/>
      <c r="C228" s="211"/>
      <c r="D228" s="211"/>
      <c r="E228" s="211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2"/>
    </row>
    <row r="229" spans="1:20" ht="14.25" customHeight="1">
      <c r="A229" s="207" t="s">
        <v>9</v>
      </c>
      <c r="B229" s="195" t="s">
        <v>10</v>
      </c>
      <c r="C229" s="195" t="s">
        <v>11</v>
      </c>
      <c r="D229" s="201" t="s">
        <v>12</v>
      </c>
      <c r="E229" s="201" t="s">
        <v>13</v>
      </c>
      <c r="F229" s="195" t="s">
        <v>14</v>
      </c>
      <c r="G229" s="201" t="s">
        <v>15</v>
      </c>
      <c r="H229" s="204" t="s">
        <v>16</v>
      </c>
      <c r="I229" s="205"/>
      <c r="J229" s="205"/>
      <c r="K229" s="205"/>
      <c r="L229" s="205"/>
      <c r="M229" s="205"/>
      <c r="N229" s="205"/>
      <c r="O229" s="205"/>
      <c r="P229" s="206"/>
      <c r="Q229" s="204" t="s">
        <v>17</v>
      </c>
      <c r="R229" s="205"/>
      <c r="S229" s="206"/>
      <c r="T229" s="232" t="s">
        <v>187</v>
      </c>
    </row>
    <row r="230" spans="1:20" ht="14.25" customHeight="1">
      <c r="A230" s="208"/>
      <c r="B230" s="196"/>
      <c r="C230" s="196"/>
      <c r="D230" s="202"/>
      <c r="E230" s="202"/>
      <c r="F230" s="196"/>
      <c r="G230" s="202"/>
      <c r="H230" s="235" t="s">
        <v>18</v>
      </c>
      <c r="I230" s="236"/>
      <c r="J230" s="207"/>
      <c r="K230" s="204" t="s">
        <v>19</v>
      </c>
      <c r="L230" s="205"/>
      <c r="M230" s="205"/>
      <c r="N230" s="205"/>
      <c r="O230" s="205"/>
      <c r="P230" s="206"/>
      <c r="Q230" s="195" t="s">
        <v>18</v>
      </c>
      <c r="R230" s="204" t="s">
        <v>19</v>
      </c>
      <c r="S230" s="206"/>
      <c r="T230" s="233"/>
    </row>
    <row r="231" spans="1:20" ht="24.75" customHeight="1">
      <c r="A231" s="208"/>
      <c r="B231" s="196"/>
      <c r="C231" s="196"/>
      <c r="D231" s="202"/>
      <c r="E231" s="202"/>
      <c r="F231" s="196"/>
      <c r="G231" s="202"/>
      <c r="H231" s="237"/>
      <c r="I231" s="238"/>
      <c r="J231" s="209"/>
      <c r="K231" s="204" t="s">
        <v>188</v>
      </c>
      <c r="L231" s="205"/>
      <c r="M231" s="205"/>
      <c r="N231" s="205"/>
      <c r="O231" s="206"/>
      <c r="P231" s="214" t="s">
        <v>189</v>
      </c>
      <c r="Q231" s="196"/>
      <c r="R231" s="195" t="s">
        <v>22</v>
      </c>
      <c r="S231" s="214" t="s">
        <v>20</v>
      </c>
      <c r="T231" s="233"/>
    </row>
    <row r="232" spans="1:20" ht="88.5" customHeight="1">
      <c r="A232" s="209"/>
      <c r="B232" s="197"/>
      <c r="C232" s="197"/>
      <c r="D232" s="203"/>
      <c r="E232" s="203"/>
      <c r="F232" s="197"/>
      <c r="G232" s="203"/>
      <c r="H232" s="108" t="s">
        <v>190</v>
      </c>
      <c r="I232" s="49" t="s">
        <v>20</v>
      </c>
      <c r="J232" s="108" t="s">
        <v>21</v>
      </c>
      <c r="K232" s="50" t="s">
        <v>23</v>
      </c>
      <c r="L232" s="50" t="s">
        <v>24</v>
      </c>
      <c r="M232" s="50" t="s">
        <v>25</v>
      </c>
      <c r="N232" s="50" t="s">
        <v>26</v>
      </c>
      <c r="O232" s="50" t="s">
        <v>27</v>
      </c>
      <c r="P232" s="215"/>
      <c r="Q232" s="197"/>
      <c r="R232" s="197"/>
      <c r="S232" s="215"/>
      <c r="T232" s="234"/>
    </row>
    <row r="233" spans="1:20" ht="14.25" customHeight="1">
      <c r="A233" s="71">
        <v>1</v>
      </c>
      <c r="B233" s="225" t="s">
        <v>123</v>
      </c>
      <c r="C233" s="109">
        <v>1</v>
      </c>
      <c r="D233" s="111" t="s">
        <v>45</v>
      </c>
      <c r="E233" s="123" t="s">
        <v>46</v>
      </c>
      <c r="F233" s="110" t="s">
        <v>47</v>
      </c>
      <c r="G233" s="110" t="s">
        <v>31</v>
      </c>
      <c r="H233" s="110">
        <v>30</v>
      </c>
      <c r="I233" s="53">
        <f aca="true" t="shared" si="36" ref="I233:I239">P233</f>
        <v>35</v>
      </c>
      <c r="J233" s="53">
        <f aca="true" t="shared" si="37" ref="J233:J239">H233+I233</f>
        <v>65</v>
      </c>
      <c r="K233" s="110">
        <v>30</v>
      </c>
      <c r="L233" s="110"/>
      <c r="M233" s="110"/>
      <c r="N233" s="110"/>
      <c r="O233" s="110"/>
      <c r="P233" s="110">
        <v>35</v>
      </c>
      <c r="Q233" s="110">
        <v>3</v>
      </c>
      <c r="R233" s="110">
        <v>1.6</v>
      </c>
      <c r="S233" s="110">
        <v>1.4</v>
      </c>
      <c r="T233" s="105">
        <v>10</v>
      </c>
    </row>
    <row r="234" spans="1:20" ht="14.25" customHeight="1">
      <c r="A234" s="287">
        <v>2</v>
      </c>
      <c r="B234" s="226"/>
      <c r="C234" s="109">
        <v>2</v>
      </c>
      <c r="D234" s="115" t="s">
        <v>75</v>
      </c>
      <c r="E234" s="224" t="s">
        <v>76</v>
      </c>
      <c r="F234" s="68" t="s">
        <v>47</v>
      </c>
      <c r="G234" s="68" t="s">
        <v>31</v>
      </c>
      <c r="H234" s="68">
        <v>30</v>
      </c>
      <c r="I234" s="68">
        <f t="shared" si="36"/>
        <v>0</v>
      </c>
      <c r="J234" s="68">
        <f t="shared" si="37"/>
        <v>30</v>
      </c>
      <c r="K234" s="68">
        <v>30</v>
      </c>
      <c r="L234" s="68"/>
      <c r="M234" s="68"/>
      <c r="N234" s="68"/>
      <c r="O234" s="68"/>
      <c r="P234" s="68">
        <v>0</v>
      </c>
      <c r="Q234" s="68">
        <v>1</v>
      </c>
      <c r="R234" s="68">
        <v>1</v>
      </c>
      <c r="S234" s="68">
        <v>0</v>
      </c>
      <c r="T234" s="106">
        <v>0</v>
      </c>
    </row>
    <row r="235" spans="1:20" ht="14.25" customHeight="1">
      <c r="A235" s="288"/>
      <c r="B235" s="226"/>
      <c r="C235" s="109">
        <v>2</v>
      </c>
      <c r="D235" s="115" t="s">
        <v>77</v>
      </c>
      <c r="E235" s="224"/>
      <c r="F235" s="68" t="s">
        <v>47</v>
      </c>
      <c r="G235" s="68" t="s">
        <v>33</v>
      </c>
      <c r="H235" s="68">
        <v>15</v>
      </c>
      <c r="I235" s="68">
        <f t="shared" si="36"/>
        <v>10</v>
      </c>
      <c r="J235" s="68">
        <f t="shared" si="37"/>
        <v>25</v>
      </c>
      <c r="K235" s="68"/>
      <c r="L235" s="68">
        <v>15</v>
      </c>
      <c r="M235" s="68"/>
      <c r="N235" s="68"/>
      <c r="O235" s="68"/>
      <c r="P235" s="68">
        <v>10</v>
      </c>
      <c r="Q235" s="68">
        <v>1</v>
      </c>
      <c r="R235" s="68">
        <v>0.6</v>
      </c>
      <c r="S235" s="68">
        <v>0.4</v>
      </c>
      <c r="T235" s="106">
        <v>0</v>
      </c>
    </row>
    <row r="236" spans="1:20" ht="14.25" customHeight="1">
      <c r="A236" s="222">
        <v>3</v>
      </c>
      <c r="B236" s="226"/>
      <c r="C236" s="109">
        <v>2</v>
      </c>
      <c r="D236" s="115" t="s">
        <v>81</v>
      </c>
      <c r="E236" s="224" t="s">
        <v>82</v>
      </c>
      <c r="F236" s="68" t="s">
        <v>47</v>
      </c>
      <c r="G236" s="68" t="s">
        <v>33</v>
      </c>
      <c r="H236" s="68">
        <v>30</v>
      </c>
      <c r="I236" s="68">
        <f t="shared" si="36"/>
        <v>20</v>
      </c>
      <c r="J236" s="68">
        <f t="shared" si="37"/>
        <v>50</v>
      </c>
      <c r="K236" s="68">
        <v>30</v>
      </c>
      <c r="L236" s="68"/>
      <c r="M236" s="68"/>
      <c r="N236" s="68"/>
      <c r="O236" s="68"/>
      <c r="P236" s="68">
        <v>20</v>
      </c>
      <c r="Q236" s="68">
        <v>2</v>
      </c>
      <c r="R236" s="68">
        <v>1.2</v>
      </c>
      <c r="S236" s="68">
        <v>0.8</v>
      </c>
      <c r="T236" s="106">
        <v>0</v>
      </c>
    </row>
    <row r="237" spans="1:20" ht="14.25" customHeight="1">
      <c r="A237" s="223"/>
      <c r="B237" s="226"/>
      <c r="C237" s="109">
        <v>2</v>
      </c>
      <c r="D237" s="115" t="s">
        <v>83</v>
      </c>
      <c r="E237" s="224"/>
      <c r="F237" s="68" t="s">
        <v>47</v>
      </c>
      <c r="G237" s="68" t="s">
        <v>33</v>
      </c>
      <c r="H237" s="68">
        <v>15</v>
      </c>
      <c r="I237" s="68">
        <f t="shared" si="36"/>
        <v>30</v>
      </c>
      <c r="J237" s="68">
        <f t="shared" si="37"/>
        <v>45</v>
      </c>
      <c r="K237" s="68"/>
      <c r="L237" s="68">
        <v>15</v>
      </c>
      <c r="M237" s="68"/>
      <c r="N237" s="68"/>
      <c r="O237" s="68"/>
      <c r="P237" s="68">
        <v>30</v>
      </c>
      <c r="Q237" s="68">
        <v>2</v>
      </c>
      <c r="R237" s="68">
        <v>0.8</v>
      </c>
      <c r="S237" s="68">
        <v>1.2</v>
      </c>
      <c r="T237" s="106">
        <v>5</v>
      </c>
    </row>
    <row r="238" spans="1:20" ht="14.25" customHeight="1">
      <c r="A238" s="222">
        <v>4</v>
      </c>
      <c r="B238" s="226"/>
      <c r="C238" s="109">
        <v>2</v>
      </c>
      <c r="D238" s="115" t="s">
        <v>84</v>
      </c>
      <c r="E238" s="224" t="s">
        <v>85</v>
      </c>
      <c r="F238" s="68" t="s">
        <v>47</v>
      </c>
      <c r="G238" s="68" t="s">
        <v>37</v>
      </c>
      <c r="H238" s="68">
        <v>15</v>
      </c>
      <c r="I238" s="68">
        <f t="shared" si="36"/>
        <v>10</v>
      </c>
      <c r="J238" s="68">
        <f t="shared" si="37"/>
        <v>25</v>
      </c>
      <c r="K238" s="68">
        <v>15</v>
      </c>
      <c r="L238" s="68"/>
      <c r="M238" s="68"/>
      <c r="N238" s="68"/>
      <c r="O238" s="68"/>
      <c r="P238" s="68">
        <v>10</v>
      </c>
      <c r="Q238" s="68">
        <v>1</v>
      </c>
      <c r="R238" s="68">
        <v>0.6</v>
      </c>
      <c r="S238" s="68">
        <v>0.4</v>
      </c>
      <c r="T238" s="106">
        <v>0</v>
      </c>
    </row>
    <row r="239" spans="1:20" ht="14.25" customHeight="1">
      <c r="A239" s="223"/>
      <c r="B239" s="227"/>
      <c r="C239" s="109">
        <v>2</v>
      </c>
      <c r="D239" s="115" t="s">
        <v>86</v>
      </c>
      <c r="E239" s="224"/>
      <c r="F239" s="68" t="s">
        <v>47</v>
      </c>
      <c r="G239" s="68" t="s">
        <v>33</v>
      </c>
      <c r="H239" s="68">
        <v>15</v>
      </c>
      <c r="I239" s="68">
        <f t="shared" si="36"/>
        <v>10</v>
      </c>
      <c r="J239" s="68">
        <f t="shared" si="37"/>
        <v>25</v>
      </c>
      <c r="K239" s="68"/>
      <c r="L239" s="68">
        <v>15</v>
      </c>
      <c r="M239" s="68"/>
      <c r="N239" s="68"/>
      <c r="O239" s="68"/>
      <c r="P239" s="68">
        <v>10</v>
      </c>
      <c r="Q239" s="68">
        <v>1</v>
      </c>
      <c r="R239" s="68">
        <v>0.6</v>
      </c>
      <c r="S239" s="68">
        <v>0.4</v>
      </c>
      <c r="T239" s="106">
        <v>0</v>
      </c>
    </row>
    <row r="240" spans="1:20" ht="14.25" customHeight="1">
      <c r="A240" s="289" t="s">
        <v>211</v>
      </c>
      <c r="B240" s="290"/>
      <c r="C240" s="290"/>
      <c r="D240" s="290"/>
      <c r="E240" s="290"/>
      <c r="F240" s="290"/>
      <c r="G240" s="291"/>
      <c r="H240" s="155">
        <f>SUM(H233:H239)</f>
        <v>150</v>
      </c>
      <c r="I240" s="155">
        <f aca="true" t="shared" si="38" ref="I240:T240">SUM(I233:I239)</f>
        <v>115</v>
      </c>
      <c r="J240" s="155">
        <f t="shared" si="38"/>
        <v>265</v>
      </c>
      <c r="K240" s="155">
        <f t="shared" si="38"/>
        <v>105</v>
      </c>
      <c r="L240" s="155">
        <f t="shared" si="38"/>
        <v>45</v>
      </c>
      <c r="M240" s="155">
        <f t="shared" si="38"/>
        <v>0</v>
      </c>
      <c r="N240" s="155">
        <f t="shared" si="38"/>
        <v>0</v>
      </c>
      <c r="O240" s="155">
        <f t="shared" si="38"/>
        <v>0</v>
      </c>
      <c r="P240" s="155">
        <f t="shared" si="38"/>
        <v>115</v>
      </c>
      <c r="Q240" s="155">
        <f t="shared" si="38"/>
        <v>11</v>
      </c>
      <c r="R240" s="155">
        <f t="shared" si="38"/>
        <v>6.3999999999999995</v>
      </c>
      <c r="S240" s="155">
        <f t="shared" si="38"/>
        <v>4.6000000000000005</v>
      </c>
      <c r="T240" s="155">
        <f t="shared" si="38"/>
        <v>15</v>
      </c>
    </row>
    <row r="241" spans="1:20" ht="14.25" customHeight="1">
      <c r="A241" s="134"/>
      <c r="B241" s="134"/>
      <c r="C241" s="134"/>
      <c r="D241" s="134"/>
      <c r="E241" s="134"/>
      <c r="F241" s="134"/>
      <c r="G241" s="134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3"/>
    </row>
    <row r="242" spans="1:20" ht="21.75" customHeight="1">
      <c r="A242" s="210" t="s">
        <v>216</v>
      </c>
      <c r="B242" s="211"/>
      <c r="C242" s="211"/>
      <c r="D242" s="211"/>
      <c r="E242" s="211"/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  <c r="T242" s="212"/>
    </row>
    <row r="243" spans="1:20" ht="15" customHeight="1">
      <c r="A243" s="207" t="s">
        <v>9</v>
      </c>
      <c r="B243" s="195" t="s">
        <v>10</v>
      </c>
      <c r="C243" s="195" t="s">
        <v>11</v>
      </c>
      <c r="D243" s="201" t="s">
        <v>12</v>
      </c>
      <c r="E243" s="201" t="s">
        <v>13</v>
      </c>
      <c r="F243" s="195" t="s">
        <v>14</v>
      </c>
      <c r="G243" s="201" t="s">
        <v>15</v>
      </c>
      <c r="H243" s="204" t="s">
        <v>16</v>
      </c>
      <c r="I243" s="205"/>
      <c r="J243" s="205"/>
      <c r="K243" s="205"/>
      <c r="L243" s="205"/>
      <c r="M243" s="205"/>
      <c r="N243" s="205"/>
      <c r="O243" s="205"/>
      <c r="P243" s="206"/>
      <c r="Q243" s="204" t="s">
        <v>17</v>
      </c>
      <c r="R243" s="205"/>
      <c r="S243" s="206"/>
      <c r="T243" s="232" t="s">
        <v>187</v>
      </c>
    </row>
    <row r="244" spans="1:20" ht="10.5" customHeight="1">
      <c r="A244" s="208"/>
      <c r="B244" s="196"/>
      <c r="C244" s="196"/>
      <c r="D244" s="202"/>
      <c r="E244" s="202"/>
      <c r="F244" s="196"/>
      <c r="G244" s="202"/>
      <c r="H244" s="235" t="s">
        <v>18</v>
      </c>
      <c r="I244" s="236"/>
      <c r="J244" s="207"/>
      <c r="K244" s="204" t="s">
        <v>19</v>
      </c>
      <c r="L244" s="205"/>
      <c r="M244" s="205"/>
      <c r="N244" s="205"/>
      <c r="O244" s="205"/>
      <c r="P244" s="206"/>
      <c r="Q244" s="195" t="s">
        <v>18</v>
      </c>
      <c r="R244" s="204" t="s">
        <v>19</v>
      </c>
      <c r="S244" s="206"/>
      <c r="T244" s="233"/>
    </row>
    <row r="245" spans="1:20" ht="33" customHeight="1">
      <c r="A245" s="208"/>
      <c r="B245" s="196"/>
      <c r="C245" s="196"/>
      <c r="D245" s="202"/>
      <c r="E245" s="202"/>
      <c r="F245" s="196"/>
      <c r="G245" s="202"/>
      <c r="H245" s="237"/>
      <c r="I245" s="238"/>
      <c r="J245" s="209"/>
      <c r="K245" s="204" t="s">
        <v>188</v>
      </c>
      <c r="L245" s="205"/>
      <c r="M245" s="205"/>
      <c r="N245" s="205"/>
      <c r="O245" s="206"/>
      <c r="P245" s="214" t="s">
        <v>189</v>
      </c>
      <c r="Q245" s="196"/>
      <c r="R245" s="195" t="s">
        <v>22</v>
      </c>
      <c r="S245" s="214" t="s">
        <v>20</v>
      </c>
      <c r="T245" s="233"/>
    </row>
    <row r="246" spans="1:20" ht="63" customHeight="1">
      <c r="A246" s="209"/>
      <c r="B246" s="197"/>
      <c r="C246" s="197"/>
      <c r="D246" s="203"/>
      <c r="E246" s="203"/>
      <c r="F246" s="197"/>
      <c r="G246" s="203"/>
      <c r="H246" s="108" t="s">
        <v>190</v>
      </c>
      <c r="I246" s="49" t="s">
        <v>20</v>
      </c>
      <c r="J246" s="108" t="s">
        <v>21</v>
      </c>
      <c r="K246" s="50" t="s">
        <v>23</v>
      </c>
      <c r="L246" s="50" t="s">
        <v>24</v>
      </c>
      <c r="M246" s="50" t="s">
        <v>25</v>
      </c>
      <c r="N246" s="50" t="s">
        <v>26</v>
      </c>
      <c r="O246" s="50" t="s">
        <v>27</v>
      </c>
      <c r="P246" s="215"/>
      <c r="Q246" s="197"/>
      <c r="R246" s="197"/>
      <c r="S246" s="215"/>
      <c r="T246" s="234"/>
    </row>
    <row r="247" spans="1:20" ht="17.25" customHeight="1">
      <c r="A247" s="294">
        <v>1</v>
      </c>
      <c r="B247" s="225" t="s">
        <v>124</v>
      </c>
      <c r="C247" s="14">
        <v>3</v>
      </c>
      <c r="D247" s="17" t="s">
        <v>162</v>
      </c>
      <c r="E247" s="246" t="s">
        <v>148</v>
      </c>
      <c r="F247" s="32" t="s">
        <v>143</v>
      </c>
      <c r="G247" s="28" t="s">
        <v>37</v>
      </c>
      <c r="H247" s="28">
        <v>30</v>
      </c>
      <c r="I247" s="22">
        <f aca="true" t="shared" si="39" ref="I247:I261">P247</f>
        <v>0</v>
      </c>
      <c r="J247" s="22">
        <f aca="true" t="shared" si="40" ref="J247:J261">H247+I247</f>
        <v>30</v>
      </c>
      <c r="K247" s="28">
        <v>30</v>
      </c>
      <c r="L247" s="28"/>
      <c r="M247" s="28"/>
      <c r="N247" s="28"/>
      <c r="O247" s="28"/>
      <c r="P247" s="28">
        <v>0</v>
      </c>
      <c r="Q247" s="28">
        <v>1</v>
      </c>
      <c r="R247" s="28">
        <v>1</v>
      </c>
      <c r="S247" s="28">
        <v>0</v>
      </c>
      <c r="T247" s="105">
        <v>0</v>
      </c>
    </row>
    <row r="248" spans="1:20" ht="15" customHeight="1">
      <c r="A248" s="295"/>
      <c r="B248" s="226"/>
      <c r="C248" s="14">
        <v>3</v>
      </c>
      <c r="D248" s="17" t="s">
        <v>163</v>
      </c>
      <c r="E248" s="246"/>
      <c r="F248" s="32" t="s">
        <v>143</v>
      </c>
      <c r="G248" s="28" t="s">
        <v>33</v>
      </c>
      <c r="H248" s="28">
        <v>15</v>
      </c>
      <c r="I248" s="22">
        <f t="shared" si="39"/>
        <v>10</v>
      </c>
      <c r="J248" s="22">
        <f t="shared" si="40"/>
        <v>25</v>
      </c>
      <c r="K248" s="28"/>
      <c r="L248" s="28">
        <v>15</v>
      </c>
      <c r="M248" s="28"/>
      <c r="N248" s="28"/>
      <c r="O248" s="28"/>
      <c r="P248" s="28">
        <v>10</v>
      </c>
      <c r="Q248" s="28">
        <v>1</v>
      </c>
      <c r="R248" s="28">
        <v>0.6</v>
      </c>
      <c r="S248" s="28">
        <v>0.4</v>
      </c>
      <c r="T248" s="105">
        <v>0</v>
      </c>
    </row>
    <row r="249" spans="1:20" ht="15" customHeight="1">
      <c r="A249" s="143">
        <v>2</v>
      </c>
      <c r="B249" s="226"/>
      <c r="C249" s="14">
        <v>3</v>
      </c>
      <c r="D249" s="17" t="s">
        <v>185</v>
      </c>
      <c r="E249" s="121" t="s">
        <v>147</v>
      </c>
      <c r="F249" s="32" t="s">
        <v>143</v>
      </c>
      <c r="G249" s="28" t="s">
        <v>33</v>
      </c>
      <c r="H249" s="28">
        <v>15</v>
      </c>
      <c r="I249" s="22">
        <f t="shared" si="39"/>
        <v>35</v>
      </c>
      <c r="J249" s="22">
        <f t="shared" si="40"/>
        <v>50</v>
      </c>
      <c r="K249" s="28"/>
      <c r="L249" s="28">
        <v>15</v>
      </c>
      <c r="M249" s="28"/>
      <c r="N249" s="28"/>
      <c r="O249" s="28"/>
      <c r="P249" s="28">
        <v>35</v>
      </c>
      <c r="Q249" s="28">
        <v>2</v>
      </c>
      <c r="R249" s="34">
        <v>0.6</v>
      </c>
      <c r="S249" s="28">
        <v>1.4</v>
      </c>
      <c r="T249" s="105">
        <v>0</v>
      </c>
    </row>
    <row r="250" spans="1:20" ht="14.25" customHeight="1">
      <c r="A250" s="284">
        <v>3</v>
      </c>
      <c r="B250" s="226"/>
      <c r="C250" s="14">
        <v>3</v>
      </c>
      <c r="D250" s="17" t="s">
        <v>161</v>
      </c>
      <c r="E250" s="213" t="s">
        <v>142</v>
      </c>
      <c r="F250" s="32" t="s">
        <v>143</v>
      </c>
      <c r="G250" s="28" t="s">
        <v>31</v>
      </c>
      <c r="H250" s="28">
        <v>20</v>
      </c>
      <c r="I250" s="22">
        <f t="shared" si="39"/>
        <v>5</v>
      </c>
      <c r="J250" s="22">
        <f t="shared" si="40"/>
        <v>25</v>
      </c>
      <c r="K250" s="28">
        <v>20</v>
      </c>
      <c r="L250" s="28"/>
      <c r="M250" s="28"/>
      <c r="N250" s="28"/>
      <c r="O250" s="28"/>
      <c r="P250" s="28">
        <v>5</v>
      </c>
      <c r="Q250" s="28">
        <v>1</v>
      </c>
      <c r="R250" s="28">
        <v>0.8</v>
      </c>
      <c r="S250" s="28">
        <v>0.2</v>
      </c>
      <c r="T250" s="105">
        <v>0</v>
      </c>
    </row>
    <row r="251" spans="1:20" ht="18" customHeight="1">
      <c r="A251" s="285"/>
      <c r="B251" s="226"/>
      <c r="C251" s="14">
        <v>3</v>
      </c>
      <c r="D251" s="17" t="s">
        <v>164</v>
      </c>
      <c r="E251" s="213"/>
      <c r="F251" s="32" t="s">
        <v>143</v>
      </c>
      <c r="G251" s="28" t="s">
        <v>33</v>
      </c>
      <c r="H251" s="28">
        <v>30</v>
      </c>
      <c r="I251" s="22">
        <f t="shared" si="39"/>
        <v>20</v>
      </c>
      <c r="J251" s="22">
        <f t="shared" si="40"/>
        <v>50</v>
      </c>
      <c r="K251" s="28"/>
      <c r="L251" s="28">
        <v>30</v>
      </c>
      <c r="M251" s="28"/>
      <c r="N251" s="28"/>
      <c r="O251" s="28"/>
      <c r="P251" s="28">
        <v>20</v>
      </c>
      <c r="Q251" s="28">
        <v>2</v>
      </c>
      <c r="R251" s="28">
        <v>1.2</v>
      </c>
      <c r="S251" s="28">
        <v>0.8</v>
      </c>
      <c r="T251" s="105">
        <v>0</v>
      </c>
    </row>
    <row r="252" spans="1:20" ht="14.25" customHeight="1">
      <c r="A252" s="284">
        <v>4</v>
      </c>
      <c r="B252" s="226"/>
      <c r="C252" s="14">
        <v>4</v>
      </c>
      <c r="D252" s="17" t="s">
        <v>177</v>
      </c>
      <c r="E252" s="259" t="s">
        <v>144</v>
      </c>
      <c r="F252" s="32" t="s">
        <v>143</v>
      </c>
      <c r="G252" s="28" t="s">
        <v>33</v>
      </c>
      <c r="H252" s="28">
        <v>30</v>
      </c>
      <c r="I252" s="31">
        <f t="shared" si="39"/>
        <v>0</v>
      </c>
      <c r="J252" s="31">
        <f t="shared" si="40"/>
        <v>30</v>
      </c>
      <c r="K252" s="28">
        <v>30</v>
      </c>
      <c r="L252" s="28"/>
      <c r="M252" s="28"/>
      <c r="N252" s="28"/>
      <c r="O252" s="28"/>
      <c r="P252" s="28">
        <v>0</v>
      </c>
      <c r="Q252" s="28">
        <v>1</v>
      </c>
      <c r="R252" s="28">
        <v>1</v>
      </c>
      <c r="S252" s="28">
        <v>0</v>
      </c>
      <c r="T252" s="105">
        <v>0</v>
      </c>
    </row>
    <row r="253" spans="1:20" ht="17.25" customHeight="1">
      <c r="A253" s="285"/>
      <c r="B253" s="227"/>
      <c r="C253" s="14">
        <v>4</v>
      </c>
      <c r="D253" s="17" t="s">
        <v>178</v>
      </c>
      <c r="E253" s="259"/>
      <c r="F253" s="32" t="s">
        <v>143</v>
      </c>
      <c r="G253" s="28" t="s">
        <v>33</v>
      </c>
      <c r="H253" s="28">
        <v>15</v>
      </c>
      <c r="I253" s="31">
        <f t="shared" si="39"/>
        <v>35</v>
      </c>
      <c r="J253" s="31">
        <f t="shared" si="40"/>
        <v>50</v>
      </c>
      <c r="K253" s="28"/>
      <c r="L253" s="28">
        <v>15</v>
      </c>
      <c r="M253" s="28"/>
      <c r="N253" s="28"/>
      <c r="O253" s="28"/>
      <c r="P253" s="28">
        <v>35</v>
      </c>
      <c r="Q253" s="28">
        <v>2</v>
      </c>
      <c r="R253" s="28">
        <v>0.6</v>
      </c>
      <c r="S253" s="28">
        <v>1.4</v>
      </c>
      <c r="T253" s="105">
        <v>0</v>
      </c>
    </row>
    <row r="254" spans="1:20" ht="15" customHeight="1">
      <c r="A254" s="284">
        <v>5</v>
      </c>
      <c r="B254" s="225" t="s">
        <v>126</v>
      </c>
      <c r="C254" s="14">
        <v>5</v>
      </c>
      <c r="D254" s="17" t="s">
        <v>171</v>
      </c>
      <c r="E254" s="213" t="s">
        <v>145</v>
      </c>
      <c r="F254" s="32" t="s">
        <v>143</v>
      </c>
      <c r="G254" s="28" t="s">
        <v>33</v>
      </c>
      <c r="H254" s="28">
        <v>15</v>
      </c>
      <c r="I254" s="31">
        <f t="shared" si="39"/>
        <v>10</v>
      </c>
      <c r="J254" s="31">
        <f t="shared" si="40"/>
        <v>25</v>
      </c>
      <c r="K254" s="28">
        <v>15</v>
      </c>
      <c r="L254" s="28"/>
      <c r="M254" s="28"/>
      <c r="N254" s="28"/>
      <c r="O254" s="28"/>
      <c r="P254" s="28">
        <v>10</v>
      </c>
      <c r="Q254" s="28">
        <v>1</v>
      </c>
      <c r="R254" s="28">
        <v>0.6</v>
      </c>
      <c r="S254" s="28">
        <v>0.4</v>
      </c>
      <c r="T254" s="105">
        <v>0</v>
      </c>
    </row>
    <row r="255" spans="1:20" ht="12.75" customHeight="1">
      <c r="A255" s="285"/>
      <c r="B255" s="226"/>
      <c r="C255" s="14">
        <v>5</v>
      </c>
      <c r="D255" s="17" t="s">
        <v>172</v>
      </c>
      <c r="E255" s="246"/>
      <c r="F255" s="32" t="s">
        <v>143</v>
      </c>
      <c r="G255" s="28" t="s">
        <v>33</v>
      </c>
      <c r="H255" s="28">
        <v>30</v>
      </c>
      <c r="I255" s="31">
        <f t="shared" si="39"/>
        <v>0</v>
      </c>
      <c r="J255" s="31">
        <f t="shared" si="40"/>
        <v>30</v>
      </c>
      <c r="K255" s="28"/>
      <c r="L255" s="28">
        <v>30</v>
      </c>
      <c r="M255" s="28"/>
      <c r="N255" s="28"/>
      <c r="O255" s="28"/>
      <c r="P255" s="28">
        <v>0</v>
      </c>
      <c r="Q255" s="28">
        <v>1</v>
      </c>
      <c r="R255" s="28">
        <v>1</v>
      </c>
      <c r="S255" s="28">
        <v>0</v>
      </c>
      <c r="T255" s="105">
        <v>0</v>
      </c>
    </row>
    <row r="256" spans="1:20" ht="12.75" customHeight="1">
      <c r="A256" s="284">
        <v>6</v>
      </c>
      <c r="B256" s="226"/>
      <c r="C256" s="14">
        <v>6</v>
      </c>
      <c r="D256" s="17" t="s">
        <v>175</v>
      </c>
      <c r="E256" s="213" t="s">
        <v>146</v>
      </c>
      <c r="F256" s="13" t="s">
        <v>143</v>
      </c>
      <c r="G256" s="15" t="s">
        <v>33</v>
      </c>
      <c r="H256" s="18">
        <v>30</v>
      </c>
      <c r="I256" s="22">
        <f t="shared" si="39"/>
        <v>0</v>
      </c>
      <c r="J256" s="22">
        <f t="shared" si="40"/>
        <v>30</v>
      </c>
      <c r="K256" s="18">
        <v>30</v>
      </c>
      <c r="L256" s="18"/>
      <c r="M256" s="18"/>
      <c r="N256" s="18"/>
      <c r="O256" s="18"/>
      <c r="P256" s="18">
        <v>0</v>
      </c>
      <c r="Q256" s="18">
        <v>1</v>
      </c>
      <c r="R256" s="18">
        <v>1</v>
      </c>
      <c r="S256" s="18">
        <v>0</v>
      </c>
      <c r="T256" s="105">
        <v>0</v>
      </c>
    </row>
    <row r="257" spans="1:20" ht="12.75" customHeight="1">
      <c r="A257" s="285"/>
      <c r="B257" s="226"/>
      <c r="C257" s="14">
        <v>6</v>
      </c>
      <c r="D257" s="17" t="s">
        <v>176</v>
      </c>
      <c r="E257" s="246"/>
      <c r="F257" s="13" t="s">
        <v>143</v>
      </c>
      <c r="G257" s="15" t="s">
        <v>33</v>
      </c>
      <c r="H257" s="18">
        <v>20</v>
      </c>
      <c r="I257" s="22">
        <f t="shared" si="39"/>
        <v>5</v>
      </c>
      <c r="J257" s="22">
        <f t="shared" si="40"/>
        <v>25</v>
      </c>
      <c r="K257" s="18"/>
      <c r="L257" s="18">
        <v>20</v>
      </c>
      <c r="M257" s="18"/>
      <c r="N257" s="18"/>
      <c r="O257" s="18"/>
      <c r="P257" s="18">
        <v>5</v>
      </c>
      <c r="Q257" s="18">
        <v>1</v>
      </c>
      <c r="R257" s="18">
        <v>0.8</v>
      </c>
      <c r="S257" s="18">
        <v>0.2</v>
      </c>
      <c r="T257" s="105">
        <v>0</v>
      </c>
    </row>
    <row r="258" spans="1:20" ht="12.75" customHeight="1">
      <c r="A258" s="284">
        <v>7</v>
      </c>
      <c r="B258" s="226"/>
      <c r="C258" s="14">
        <v>6</v>
      </c>
      <c r="D258" s="17" t="s">
        <v>149</v>
      </c>
      <c r="E258" s="257" t="s">
        <v>150</v>
      </c>
      <c r="F258" s="13" t="s">
        <v>143</v>
      </c>
      <c r="G258" s="15" t="s">
        <v>31</v>
      </c>
      <c r="H258" s="18">
        <v>15</v>
      </c>
      <c r="I258" s="22">
        <f t="shared" si="39"/>
        <v>10</v>
      </c>
      <c r="J258" s="22">
        <f t="shared" si="40"/>
        <v>25</v>
      </c>
      <c r="K258" s="18">
        <v>15</v>
      </c>
      <c r="L258" s="18"/>
      <c r="M258" s="18"/>
      <c r="N258" s="18"/>
      <c r="O258" s="18"/>
      <c r="P258" s="18">
        <v>10</v>
      </c>
      <c r="Q258" s="18">
        <v>1</v>
      </c>
      <c r="R258" s="18">
        <v>0.6</v>
      </c>
      <c r="S258" s="18">
        <v>0.4</v>
      </c>
      <c r="T258" s="105">
        <v>0</v>
      </c>
    </row>
    <row r="259" spans="1:20" ht="12.75" customHeight="1">
      <c r="A259" s="285"/>
      <c r="B259" s="226"/>
      <c r="C259" s="14">
        <v>6</v>
      </c>
      <c r="D259" s="17" t="s">
        <v>151</v>
      </c>
      <c r="E259" s="258"/>
      <c r="F259" s="13" t="s">
        <v>143</v>
      </c>
      <c r="G259" s="15" t="s">
        <v>33</v>
      </c>
      <c r="H259" s="18">
        <v>20</v>
      </c>
      <c r="I259" s="22">
        <f t="shared" si="39"/>
        <v>30</v>
      </c>
      <c r="J259" s="22">
        <f t="shared" si="40"/>
        <v>50</v>
      </c>
      <c r="K259" s="18"/>
      <c r="L259" s="18">
        <v>20</v>
      </c>
      <c r="M259" s="18"/>
      <c r="N259" s="18"/>
      <c r="O259" s="18"/>
      <c r="P259" s="18">
        <v>30</v>
      </c>
      <c r="Q259" s="18">
        <v>2</v>
      </c>
      <c r="R259" s="18">
        <v>0.8</v>
      </c>
      <c r="S259" s="18">
        <v>1.2</v>
      </c>
      <c r="T259" s="105">
        <v>0</v>
      </c>
    </row>
    <row r="260" spans="1:20" ht="12.75" customHeight="1">
      <c r="A260" s="142">
        <v>8</v>
      </c>
      <c r="B260" s="226"/>
      <c r="C260" s="14">
        <v>6</v>
      </c>
      <c r="D260" s="17" t="s">
        <v>152</v>
      </c>
      <c r="E260" s="122" t="s">
        <v>153</v>
      </c>
      <c r="F260" s="13" t="s">
        <v>143</v>
      </c>
      <c r="G260" s="15" t="s">
        <v>33</v>
      </c>
      <c r="H260" s="18">
        <v>30</v>
      </c>
      <c r="I260" s="22">
        <f t="shared" si="39"/>
        <v>20</v>
      </c>
      <c r="J260" s="22">
        <f t="shared" si="40"/>
        <v>50</v>
      </c>
      <c r="K260" s="18"/>
      <c r="L260" s="18">
        <v>30</v>
      </c>
      <c r="M260" s="18"/>
      <c r="N260" s="18"/>
      <c r="O260" s="18"/>
      <c r="P260" s="18">
        <v>20</v>
      </c>
      <c r="Q260" s="18">
        <v>2</v>
      </c>
      <c r="R260" s="18">
        <v>1.2</v>
      </c>
      <c r="S260" s="18">
        <v>0.8</v>
      </c>
      <c r="T260" s="105">
        <v>0</v>
      </c>
    </row>
    <row r="261" spans="1:20" ht="12.75" customHeight="1">
      <c r="A261" s="142">
        <v>9</v>
      </c>
      <c r="B261" s="227"/>
      <c r="C261" s="14">
        <v>6</v>
      </c>
      <c r="D261" s="17" t="s">
        <v>155</v>
      </c>
      <c r="E261" s="122" t="s">
        <v>156</v>
      </c>
      <c r="F261" s="13" t="s">
        <v>143</v>
      </c>
      <c r="G261" s="156" t="s">
        <v>228</v>
      </c>
      <c r="H261" s="18">
        <v>0</v>
      </c>
      <c r="I261" s="22">
        <f t="shared" si="39"/>
        <v>250</v>
      </c>
      <c r="J261" s="22">
        <f t="shared" si="40"/>
        <v>250</v>
      </c>
      <c r="K261" s="18"/>
      <c r="L261" s="18"/>
      <c r="M261" s="18"/>
      <c r="N261" s="18"/>
      <c r="O261" s="18"/>
      <c r="P261" s="18">
        <v>250</v>
      </c>
      <c r="Q261" s="18">
        <v>10</v>
      </c>
      <c r="R261" s="18">
        <v>0</v>
      </c>
      <c r="S261" s="18">
        <v>10</v>
      </c>
      <c r="T261" s="105">
        <v>0</v>
      </c>
    </row>
    <row r="262" spans="1:20" ht="14.25" customHeight="1">
      <c r="A262" s="289" t="s">
        <v>211</v>
      </c>
      <c r="B262" s="290"/>
      <c r="C262" s="290"/>
      <c r="D262" s="290"/>
      <c r="E262" s="290"/>
      <c r="F262" s="290"/>
      <c r="G262" s="291"/>
      <c r="H262" s="155">
        <f>SUM(H247:H261)</f>
        <v>315</v>
      </c>
      <c r="I262" s="155">
        <f aca="true" t="shared" si="41" ref="I262:T262">SUM(I247:I261)</f>
        <v>430</v>
      </c>
      <c r="J262" s="155">
        <f t="shared" si="41"/>
        <v>745</v>
      </c>
      <c r="K262" s="155">
        <f t="shared" si="41"/>
        <v>140</v>
      </c>
      <c r="L262" s="155">
        <f t="shared" si="41"/>
        <v>175</v>
      </c>
      <c r="M262" s="155">
        <f t="shared" si="41"/>
        <v>0</v>
      </c>
      <c r="N262" s="155">
        <f t="shared" si="41"/>
        <v>0</v>
      </c>
      <c r="O262" s="155">
        <f t="shared" si="41"/>
        <v>0</v>
      </c>
      <c r="P262" s="155">
        <f t="shared" si="41"/>
        <v>430</v>
      </c>
      <c r="Q262" s="155">
        <f t="shared" si="41"/>
        <v>29</v>
      </c>
      <c r="R262" s="155">
        <f t="shared" si="41"/>
        <v>11.799999999999999</v>
      </c>
      <c r="S262" s="155">
        <f t="shared" si="41"/>
        <v>17.2</v>
      </c>
      <c r="T262" s="155">
        <f t="shared" si="41"/>
        <v>0</v>
      </c>
    </row>
    <row r="263" spans="1:20" ht="21.75" customHeight="1">
      <c r="A263" s="134"/>
      <c r="B263" s="134"/>
      <c r="C263" s="134"/>
      <c r="D263" s="134"/>
      <c r="E263" s="134"/>
      <c r="F263" s="134"/>
      <c r="G263" s="134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3"/>
    </row>
    <row r="264" spans="1:20" ht="15.75" customHeight="1">
      <c r="A264" s="187" t="s">
        <v>193</v>
      </c>
      <c r="B264" s="187"/>
      <c r="C264" s="187"/>
      <c r="D264" s="187"/>
      <c r="E264" s="187"/>
      <c r="F264" s="187"/>
      <c r="G264" s="187"/>
      <c r="H264" s="187"/>
      <c r="I264" s="187"/>
      <c r="J264" s="44"/>
      <c r="K264" s="44"/>
      <c r="L264" s="44"/>
      <c r="M264" s="44"/>
      <c r="N264" s="44"/>
      <c r="T264" s="41"/>
    </row>
    <row r="265" spans="1:20" ht="21.75" customHeight="1">
      <c r="A265" s="216" t="s">
        <v>194</v>
      </c>
      <c r="B265" s="217"/>
      <c r="C265" s="217"/>
      <c r="D265" s="217"/>
      <c r="E265" s="218"/>
      <c r="F265" s="193" t="s">
        <v>195</v>
      </c>
      <c r="G265" s="194"/>
      <c r="H265" s="193" t="s">
        <v>196</v>
      </c>
      <c r="I265" s="194"/>
      <c r="J265" s="74"/>
      <c r="K265" s="74"/>
      <c r="L265" s="75"/>
      <c r="M265" s="75"/>
      <c r="N265" s="74"/>
      <c r="O265" s="74"/>
      <c r="P265" s="75"/>
      <c r="T265" s="41"/>
    </row>
    <row r="266" spans="1:20" ht="92.25" customHeight="1">
      <c r="A266" s="219"/>
      <c r="B266" s="220"/>
      <c r="C266" s="220"/>
      <c r="D266" s="220"/>
      <c r="E266" s="221"/>
      <c r="F266" s="157" t="s">
        <v>197</v>
      </c>
      <c r="G266" s="157" t="s">
        <v>198</v>
      </c>
      <c r="H266" s="157" t="s">
        <v>199</v>
      </c>
      <c r="I266" s="157" t="s">
        <v>200</v>
      </c>
      <c r="J266" s="74"/>
      <c r="K266" s="74"/>
      <c r="L266" s="75"/>
      <c r="M266" s="75"/>
      <c r="N266" s="75"/>
      <c r="O266" s="74"/>
      <c r="P266" s="75"/>
      <c r="T266" s="41"/>
    </row>
    <row r="267" spans="1:20" ht="17.25" customHeight="1">
      <c r="A267" s="198" t="s">
        <v>217</v>
      </c>
      <c r="B267" s="199"/>
      <c r="C267" s="199"/>
      <c r="D267" s="199"/>
      <c r="E267" s="200"/>
      <c r="F267" s="80">
        <v>60</v>
      </c>
      <c r="G267" s="81">
        <f>F267/H120</f>
        <v>0.027210884353741496</v>
      </c>
      <c r="H267" s="80">
        <v>4</v>
      </c>
      <c r="I267" s="81">
        <f>H267/180</f>
        <v>0.022222222222222223</v>
      </c>
      <c r="J267" s="136"/>
      <c r="K267" s="126"/>
      <c r="L267" s="137"/>
      <c r="M267" s="126"/>
      <c r="N267" s="126"/>
      <c r="O267" s="76"/>
      <c r="P267" s="75"/>
      <c r="T267" s="41"/>
    </row>
    <row r="268" spans="1:20" ht="15" customHeight="1">
      <c r="A268" s="198" t="s">
        <v>218</v>
      </c>
      <c r="B268" s="199"/>
      <c r="C268" s="199"/>
      <c r="D268" s="199"/>
      <c r="E268" s="200"/>
      <c r="F268" s="80">
        <v>315</v>
      </c>
      <c r="G268" s="81">
        <f>F268/H120</f>
        <v>0.14285714285714285</v>
      </c>
      <c r="H268" s="80">
        <v>29</v>
      </c>
      <c r="I268" s="81">
        <f aca="true" t="shared" si="42" ref="I268:I273">H268/180</f>
        <v>0.16111111111111112</v>
      </c>
      <c r="J268" s="136"/>
      <c r="K268" s="126"/>
      <c r="L268" s="137"/>
      <c r="M268" s="126"/>
      <c r="N268" s="126"/>
      <c r="O268" s="76"/>
      <c r="P268" s="75"/>
      <c r="T268" s="41"/>
    </row>
    <row r="269" spans="1:20" ht="13.5" customHeight="1">
      <c r="A269" s="307" t="s">
        <v>219</v>
      </c>
      <c r="B269" s="308"/>
      <c r="C269" s="308"/>
      <c r="D269" s="308"/>
      <c r="E269" s="309"/>
      <c r="F269" s="158">
        <v>15</v>
      </c>
      <c r="G269" s="81">
        <f>F269/H120</f>
        <v>0.006802721088435374</v>
      </c>
      <c r="H269" s="80">
        <v>4</v>
      </c>
      <c r="I269" s="81">
        <f t="shared" si="42"/>
        <v>0.022222222222222223</v>
      </c>
      <c r="J269" s="136"/>
      <c r="K269" s="126"/>
      <c r="L269" s="137"/>
      <c r="M269" s="126"/>
      <c r="N269" s="126"/>
      <c r="O269" s="76"/>
      <c r="P269" s="75"/>
      <c r="T269" s="41"/>
    </row>
    <row r="270" spans="1:20" ht="16.5" customHeight="1">
      <c r="A270" s="296" t="s">
        <v>220</v>
      </c>
      <c r="B270" s="297"/>
      <c r="C270" s="297"/>
      <c r="D270" s="297"/>
      <c r="E270" s="298"/>
      <c r="F270" s="158">
        <v>15</v>
      </c>
      <c r="G270" s="81">
        <f>F270/H120</f>
        <v>0.006802721088435374</v>
      </c>
      <c r="H270" s="80">
        <v>3</v>
      </c>
      <c r="I270" s="81">
        <f t="shared" si="42"/>
        <v>0.016666666666666666</v>
      </c>
      <c r="J270" s="136"/>
      <c r="K270" s="126"/>
      <c r="L270" s="137"/>
      <c r="M270" s="126"/>
      <c r="N270" s="126"/>
      <c r="O270" s="76"/>
      <c r="P270" s="75"/>
      <c r="T270" s="41"/>
    </row>
    <row r="271" spans="1:20" ht="11.25" customHeight="1">
      <c r="A271" s="198" t="s">
        <v>221</v>
      </c>
      <c r="B271" s="199"/>
      <c r="C271" s="199"/>
      <c r="D271" s="199"/>
      <c r="E271" s="200"/>
      <c r="F271" s="80">
        <v>120</v>
      </c>
      <c r="G271" s="81">
        <f>F271/H120</f>
        <v>0.05442176870748299</v>
      </c>
      <c r="H271" s="80">
        <v>8</v>
      </c>
      <c r="I271" s="81">
        <f t="shared" si="42"/>
        <v>0.044444444444444446</v>
      </c>
      <c r="J271" s="136"/>
      <c r="K271" s="126"/>
      <c r="L271" s="137"/>
      <c r="M271" s="126"/>
      <c r="N271" s="126"/>
      <c r="O271" s="76"/>
      <c r="P271" s="75"/>
      <c r="T271" s="41"/>
    </row>
    <row r="272" spans="1:20" ht="17.25" customHeight="1">
      <c r="A272" s="198" t="s">
        <v>222</v>
      </c>
      <c r="B272" s="199"/>
      <c r="C272" s="199"/>
      <c r="D272" s="199"/>
      <c r="E272" s="200"/>
      <c r="F272" s="80">
        <v>0</v>
      </c>
      <c r="G272" s="81">
        <f>F272/H120</f>
        <v>0</v>
      </c>
      <c r="H272" s="80">
        <v>8</v>
      </c>
      <c r="I272" s="81">
        <f t="shared" si="42"/>
        <v>0.044444444444444446</v>
      </c>
      <c r="J272" s="136"/>
      <c r="K272" s="126"/>
      <c r="L272" s="137"/>
      <c r="M272" s="126"/>
      <c r="N272" s="126"/>
      <c r="O272" s="76"/>
      <c r="P272" s="75"/>
      <c r="T272" s="41"/>
    </row>
    <row r="273" spans="1:20" ht="15" customHeight="1">
      <c r="A273" s="190" t="s">
        <v>21</v>
      </c>
      <c r="B273" s="191"/>
      <c r="C273" s="191"/>
      <c r="D273" s="191"/>
      <c r="E273" s="192"/>
      <c r="F273" s="159">
        <f>SUM(F267:F272)</f>
        <v>525</v>
      </c>
      <c r="G273" s="161">
        <f>F273/H120</f>
        <v>0.23809523809523808</v>
      </c>
      <c r="H273" s="159">
        <f>SUM(H267:H272)</f>
        <v>56</v>
      </c>
      <c r="I273" s="160">
        <f t="shared" si="42"/>
        <v>0.3111111111111111</v>
      </c>
      <c r="J273" s="76"/>
      <c r="K273" s="76"/>
      <c r="L273" s="77"/>
      <c r="M273" s="77"/>
      <c r="N273" s="76"/>
      <c r="O273" s="76"/>
      <c r="P273" s="75"/>
      <c r="T273" s="41"/>
    </row>
    <row r="274" spans="1:20" ht="21.75" customHeight="1">
      <c r="A274" s="73"/>
      <c r="B274" s="73"/>
      <c r="C274" s="73"/>
      <c r="D274" s="73"/>
      <c r="E274" s="73"/>
      <c r="F274" s="78"/>
      <c r="G274" s="78"/>
      <c r="H274" s="78"/>
      <c r="I274" s="78"/>
      <c r="J274" s="79"/>
      <c r="K274" s="79"/>
      <c r="L274" s="79"/>
      <c r="M274" s="79"/>
      <c r="N274" s="79"/>
      <c r="O274" s="75"/>
      <c r="P274" s="75"/>
      <c r="T274" s="41"/>
    </row>
    <row r="275" spans="1:20" ht="21.75" customHeight="1">
      <c r="A275" s="181" t="s">
        <v>201</v>
      </c>
      <c r="B275" s="182"/>
      <c r="C275" s="182"/>
      <c r="D275" s="182"/>
      <c r="E275" s="183"/>
      <c r="F275" s="193" t="s">
        <v>195</v>
      </c>
      <c r="G275" s="194"/>
      <c r="H275" s="193" t="s">
        <v>196</v>
      </c>
      <c r="I275" s="194"/>
      <c r="J275" s="74"/>
      <c r="K275" s="74"/>
      <c r="L275" s="75"/>
      <c r="M275" s="75"/>
      <c r="N275" s="74"/>
      <c r="O275" s="74"/>
      <c r="P275" s="75"/>
      <c r="T275" s="41"/>
    </row>
    <row r="276" spans="1:20" ht="80.25" customHeight="1">
      <c r="A276" s="184"/>
      <c r="B276" s="185"/>
      <c r="C276" s="185"/>
      <c r="D276" s="185"/>
      <c r="E276" s="186"/>
      <c r="F276" s="157" t="s">
        <v>197</v>
      </c>
      <c r="G276" s="157" t="s">
        <v>198</v>
      </c>
      <c r="H276" s="157" t="s">
        <v>199</v>
      </c>
      <c r="I276" s="157" t="s">
        <v>200</v>
      </c>
      <c r="J276" s="74"/>
      <c r="K276" s="74"/>
      <c r="L276" s="75"/>
      <c r="M276" s="75"/>
      <c r="N276" s="75"/>
      <c r="O276" s="74"/>
      <c r="P276" s="75"/>
      <c r="T276" s="41"/>
    </row>
    <row r="277" spans="1:20" ht="15.75" customHeight="1">
      <c r="A277" s="188" t="s">
        <v>202</v>
      </c>
      <c r="B277" s="188"/>
      <c r="C277" s="188"/>
      <c r="D277" s="188"/>
      <c r="E277" s="188"/>
      <c r="F277" s="80">
        <f>I120</f>
        <v>2295</v>
      </c>
      <c r="G277" s="81">
        <f>F277/(F277+F278)</f>
        <v>0.4909090909090909</v>
      </c>
      <c r="H277" s="180">
        <f>S120</f>
        <v>87</v>
      </c>
      <c r="I277" s="81">
        <f>H277/180</f>
        <v>0.48333333333333334</v>
      </c>
      <c r="J277" s="82"/>
      <c r="K277" s="82"/>
      <c r="L277" s="83"/>
      <c r="M277" s="83"/>
      <c r="N277" s="82"/>
      <c r="O277" s="82"/>
      <c r="P277" s="75"/>
      <c r="T277" s="41"/>
    </row>
    <row r="278" spans="1:20" ht="14.25" customHeight="1">
      <c r="A278" s="188" t="s">
        <v>203</v>
      </c>
      <c r="B278" s="188"/>
      <c r="C278" s="188"/>
      <c r="D278" s="188"/>
      <c r="E278" s="188"/>
      <c r="F278" s="80">
        <f>H120+T120</f>
        <v>2380</v>
      </c>
      <c r="G278" s="81">
        <f>F278/(F278+F277)</f>
        <v>0.509090909090909</v>
      </c>
      <c r="H278" s="180">
        <f>R120</f>
        <v>93</v>
      </c>
      <c r="I278" s="81">
        <f>H278/180</f>
        <v>0.5166666666666667</v>
      </c>
      <c r="J278" s="82"/>
      <c r="K278" s="82"/>
      <c r="L278" s="83"/>
      <c r="M278" s="83"/>
      <c r="N278" s="82"/>
      <c r="O278" s="82"/>
      <c r="P278" s="75"/>
      <c r="T278" s="41"/>
    </row>
    <row r="279" spans="1:20" ht="21.75" customHeight="1">
      <c r="A279" s="84"/>
      <c r="B279" s="85"/>
      <c r="C279" s="86"/>
      <c r="D279" s="87"/>
      <c r="E279" s="87"/>
      <c r="J279" s="88"/>
      <c r="K279" s="75"/>
      <c r="L279" s="75"/>
      <c r="M279" s="75"/>
      <c r="N279" s="75"/>
      <c r="O279" s="75"/>
      <c r="P279" s="75"/>
      <c r="T279" s="41"/>
    </row>
    <row r="280" spans="1:37" ht="14.25">
      <c r="A280"/>
      <c r="B280" s="162"/>
      <c r="C280" s="162"/>
      <c r="D280" s="278" t="s">
        <v>229</v>
      </c>
      <c r="E280" s="278"/>
      <c r="G280" s="162"/>
      <c r="H280" s="278" t="s">
        <v>230</v>
      </c>
      <c r="I280" s="278"/>
      <c r="J280" s="278"/>
      <c r="K280" s="278"/>
      <c r="L280" s="278"/>
      <c r="M280" s="278"/>
      <c r="N280" s="278"/>
      <c r="P280" s="162"/>
      <c r="Q280" s="162"/>
      <c r="R280" s="162"/>
      <c r="S280" s="162"/>
      <c r="T280" s="162"/>
      <c r="U280" s="162"/>
      <c r="V280" s="162"/>
      <c r="W280" s="162"/>
      <c r="X280" s="162"/>
      <c r="Y280" s="162"/>
      <c r="Z280" s="162"/>
      <c r="AA280" s="162"/>
      <c r="AB280" s="162"/>
      <c r="AC280" s="162"/>
      <c r="AD280" s="162"/>
      <c r="AE280" s="162"/>
      <c r="AF280" s="164"/>
      <c r="AG280" s="164"/>
      <c r="AH280" s="164"/>
      <c r="AI280" s="164"/>
      <c r="AJ280" s="164"/>
      <c r="AK280" s="164"/>
    </row>
    <row r="281" spans="1:42" ht="23.25" customHeight="1">
      <c r="A281"/>
      <c r="B281" s="163"/>
      <c r="C281" s="163"/>
      <c r="D281" s="163"/>
      <c r="E281" s="163"/>
      <c r="G281" s="162"/>
      <c r="AA281" s="165"/>
      <c r="AB281" s="165"/>
      <c r="AC281" s="165"/>
      <c r="AD281" s="165"/>
      <c r="AE281" s="165"/>
      <c r="AF281" s="164"/>
      <c r="AG281" s="166"/>
      <c r="AH281" s="166"/>
      <c r="AI281" s="166"/>
      <c r="AJ281" s="166"/>
      <c r="AK281" s="166"/>
      <c r="AL281" s="167"/>
      <c r="AM281" s="167"/>
      <c r="AN281" s="167"/>
      <c r="AO281" s="167"/>
      <c r="AP281" s="167"/>
    </row>
    <row r="282" spans="1:42" ht="14.25">
      <c r="A282"/>
      <c r="B282" s="168"/>
      <c r="C282" s="168"/>
      <c r="D282" s="279" t="s">
        <v>231</v>
      </c>
      <c r="E282" s="279"/>
      <c r="G282" s="168"/>
      <c r="H282" s="279" t="s">
        <v>231</v>
      </c>
      <c r="I282" s="279"/>
      <c r="J282" s="279"/>
      <c r="K282" s="279"/>
      <c r="L282" s="279"/>
      <c r="M282" s="279"/>
      <c r="N282" s="279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  <c r="AA282" s="168"/>
      <c r="AB282" s="165"/>
      <c r="AC282" s="165"/>
      <c r="AD282" s="165"/>
      <c r="AE282" s="165"/>
      <c r="AF282" s="169"/>
      <c r="AG282" s="170"/>
      <c r="AH282" s="170"/>
      <c r="AI282" s="170"/>
      <c r="AJ282" s="170"/>
      <c r="AK282" s="170"/>
      <c r="AL282" s="167"/>
      <c r="AM282" s="167"/>
      <c r="AN282" s="167"/>
      <c r="AO282" s="167"/>
      <c r="AP282" s="167"/>
    </row>
    <row r="283" spans="1:42" ht="7.5" customHeight="1">
      <c r="A283"/>
      <c r="B283" s="162"/>
      <c r="C283" s="162"/>
      <c r="D283" s="278" t="s">
        <v>232</v>
      </c>
      <c r="E283" s="278"/>
      <c r="G283" s="171"/>
      <c r="H283" s="317" t="s">
        <v>233</v>
      </c>
      <c r="I283" s="317"/>
      <c r="J283" s="317"/>
      <c r="K283" s="317"/>
      <c r="L283" s="317"/>
      <c r="M283" s="317"/>
      <c r="N283" s="317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2"/>
      <c r="AD283" s="172"/>
      <c r="AE283" s="165"/>
      <c r="AF283" s="169"/>
      <c r="AG283" s="170"/>
      <c r="AH283" s="170"/>
      <c r="AI283" s="170"/>
      <c r="AJ283" s="170"/>
      <c r="AK283" s="170"/>
      <c r="AL283" s="167"/>
      <c r="AM283" s="167"/>
      <c r="AN283" s="167"/>
      <c r="AO283" s="167"/>
      <c r="AP283" s="167"/>
    </row>
    <row r="284" spans="1:42" ht="15.75">
      <c r="A284"/>
      <c r="B284" s="162"/>
      <c r="C284" s="162"/>
      <c r="D284" s="278" t="s">
        <v>234</v>
      </c>
      <c r="E284" s="278"/>
      <c r="G284" s="162"/>
      <c r="H284" s="278" t="s">
        <v>235</v>
      </c>
      <c r="I284" s="278"/>
      <c r="J284" s="278"/>
      <c r="K284" s="278"/>
      <c r="L284" s="278"/>
      <c r="M284" s="278"/>
      <c r="N284" s="278"/>
      <c r="P284" s="162"/>
      <c r="Q284" s="162"/>
      <c r="R284" s="162"/>
      <c r="S284" s="162"/>
      <c r="T284" s="162"/>
      <c r="U284" s="162"/>
      <c r="V284" s="162"/>
      <c r="W284" s="162"/>
      <c r="X284" s="162"/>
      <c r="Y284" s="162"/>
      <c r="Z284" s="162"/>
      <c r="AA284" s="162"/>
      <c r="AB284" s="162"/>
      <c r="AC284" s="163"/>
      <c r="AD284" s="163"/>
      <c r="AE284" s="173"/>
      <c r="AF284" s="173"/>
      <c r="AG284" s="174"/>
      <c r="AH284" s="174"/>
      <c r="AI284" s="174"/>
      <c r="AJ284" s="174"/>
      <c r="AK284" s="174"/>
      <c r="AL284" s="167"/>
      <c r="AM284" s="167"/>
      <c r="AN284" s="167"/>
      <c r="AO284" s="167"/>
      <c r="AP284" s="167"/>
    </row>
    <row r="285" spans="1:42" ht="15.75">
      <c r="A285"/>
      <c r="B285" s="163"/>
      <c r="C285" s="163"/>
      <c r="D285" s="163"/>
      <c r="E285" s="163"/>
      <c r="G285" s="163"/>
      <c r="I285" s="163"/>
      <c r="J285" s="163"/>
      <c r="K285" s="163"/>
      <c r="L285" s="163"/>
      <c r="M285" s="163"/>
      <c r="N285" s="163"/>
      <c r="AF285" s="173"/>
      <c r="AG285" s="174"/>
      <c r="AH285" s="174"/>
      <c r="AI285" s="174"/>
      <c r="AJ285" s="174"/>
      <c r="AK285" s="174"/>
      <c r="AL285" s="167"/>
      <c r="AM285" s="167"/>
      <c r="AN285" s="167"/>
      <c r="AO285" s="167"/>
      <c r="AP285" s="167"/>
    </row>
    <row r="286" spans="1:42" ht="14.25">
      <c r="A286"/>
      <c r="B286" s="163"/>
      <c r="C286" s="163"/>
      <c r="D286" s="163"/>
      <c r="E286" s="163"/>
      <c r="G286" s="44"/>
      <c r="I286" s="44"/>
      <c r="J286" s="44"/>
      <c r="K286" s="44"/>
      <c r="L286" s="44"/>
      <c r="M286" s="44"/>
      <c r="N286" s="44"/>
      <c r="AF286" s="175"/>
      <c r="AG286" s="176"/>
      <c r="AH286" s="176"/>
      <c r="AI286" s="176"/>
      <c r="AJ286" s="176"/>
      <c r="AK286" s="176"/>
      <c r="AL286" s="167"/>
      <c r="AM286" s="167"/>
      <c r="AN286" s="167"/>
      <c r="AO286" s="167"/>
      <c r="AP286" s="167"/>
    </row>
    <row r="287" spans="1:42" ht="15.75">
      <c r="A287"/>
      <c r="B287" s="162"/>
      <c r="C287" s="162"/>
      <c r="D287" s="278" t="s">
        <v>236</v>
      </c>
      <c r="E287" s="278"/>
      <c r="G287" s="44"/>
      <c r="H287" s="278" t="s">
        <v>237</v>
      </c>
      <c r="I287" s="278"/>
      <c r="J287" s="278"/>
      <c r="K287" s="278"/>
      <c r="L287" s="278"/>
      <c r="M287" s="278"/>
      <c r="N287" s="278"/>
      <c r="P287" s="162"/>
      <c r="Q287" s="162"/>
      <c r="R287" s="162"/>
      <c r="S287" s="162"/>
      <c r="T287" s="162"/>
      <c r="U287" s="162"/>
      <c r="V287" s="162"/>
      <c r="W287" s="162"/>
      <c r="X287" s="162"/>
      <c r="Y287" s="162"/>
      <c r="Z287" s="162"/>
      <c r="AA287" s="162"/>
      <c r="AB287" s="162"/>
      <c r="AC287" s="162"/>
      <c r="AD287" s="162"/>
      <c r="AE287" s="162"/>
      <c r="AF287" s="162"/>
      <c r="AG287" s="177"/>
      <c r="AH287" s="174"/>
      <c r="AI287" s="174"/>
      <c r="AJ287" s="174"/>
      <c r="AK287" s="174"/>
      <c r="AL287" s="167"/>
      <c r="AM287" s="167"/>
      <c r="AN287" s="167"/>
      <c r="AO287" s="167"/>
      <c r="AP287" s="167"/>
    </row>
    <row r="288" spans="1:42" ht="26.25" customHeight="1">
      <c r="A288"/>
      <c r="B288" s="163"/>
      <c r="C288" s="163"/>
      <c r="D288" s="163"/>
      <c r="E288" s="163"/>
      <c r="G288" s="44"/>
      <c r="H288" s="44"/>
      <c r="I288" s="44"/>
      <c r="J288" s="44"/>
      <c r="K288" s="44"/>
      <c r="L288" s="44"/>
      <c r="M288" s="44"/>
      <c r="N288" s="44"/>
      <c r="P288" s="44"/>
      <c r="Q288" s="44"/>
      <c r="R288" s="44"/>
      <c r="S288" s="44"/>
      <c r="T288" s="44"/>
      <c r="V288" s="175"/>
      <c r="W288" s="175"/>
      <c r="X288" s="175"/>
      <c r="Y288" s="175"/>
      <c r="Z288" s="175"/>
      <c r="AA288" s="175"/>
      <c r="AB288" s="175"/>
      <c r="AC288" s="175"/>
      <c r="AD288" s="175"/>
      <c r="AE288" s="175"/>
      <c r="AF288" s="175"/>
      <c r="AG288" s="176"/>
      <c r="AH288" s="176"/>
      <c r="AI288" s="176"/>
      <c r="AJ288" s="176"/>
      <c r="AK288" s="176"/>
      <c r="AL288" s="167"/>
      <c r="AM288" s="167"/>
      <c r="AN288" s="167"/>
      <c r="AO288" s="167"/>
      <c r="AP288" s="167"/>
    </row>
    <row r="289" spans="1:37" ht="14.25">
      <c r="A289"/>
      <c r="B289" s="168"/>
      <c r="C289" s="168"/>
      <c r="D289" s="279" t="s">
        <v>238</v>
      </c>
      <c r="E289" s="279"/>
      <c r="G289" s="44"/>
      <c r="H289" s="279" t="s">
        <v>239</v>
      </c>
      <c r="I289" s="279"/>
      <c r="J289" s="279"/>
      <c r="K289" s="279"/>
      <c r="L289" s="279"/>
      <c r="M289" s="279"/>
      <c r="N289" s="279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75"/>
      <c r="AD289" s="175"/>
      <c r="AE289" s="175"/>
      <c r="AF289" s="175"/>
      <c r="AG289" s="175"/>
      <c r="AH289" s="175"/>
      <c r="AI289" s="175"/>
      <c r="AJ289" s="175"/>
      <c r="AK289" s="175"/>
    </row>
    <row r="290" spans="1:37" ht="6.75" customHeight="1">
      <c r="A290"/>
      <c r="B290" s="162"/>
      <c r="C290" s="162"/>
      <c r="D290" s="278" t="s">
        <v>240</v>
      </c>
      <c r="E290" s="278"/>
      <c r="G290" s="171"/>
      <c r="H290" s="317" t="s">
        <v>233</v>
      </c>
      <c r="I290" s="317"/>
      <c r="J290" s="317"/>
      <c r="K290" s="317"/>
      <c r="L290" s="317"/>
      <c r="M290" s="317"/>
      <c r="N290" s="317"/>
      <c r="Q290" s="171"/>
      <c r="R290" s="171"/>
      <c r="S290" s="171"/>
      <c r="T290" s="171"/>
      <c r="U290" s="171"/>
      <c r="V290" s="171"/>
      <c r="W290" s="171"/>
      <c r="X290" s="171"/>
      <c r="Y290" s="171"/>
      <c r="Z290" s="171"/>
      <c r="AA290" s="171"/>
      <c r="AB290" s="175"/>
      <c r="AC290" s="175"/>
      <c r="AD290" s="175"/>
      <c r="AE290" s="175"/>
      <c r="AF290" s="175"/>
      <c r="AG290" s="175"/>
      <c r="AH290" s="175"/>
      <c r="AI290" s="175"/>
      <c r="AJ290" s="175"/>
      <c r="AK290" s="175"/>
    </row>
    <row r="291" spans="1:37" ht="14.25">
      <c r="A291"/>
      <c r="B291" s="162"/>
      <c r="C291" s="162"/>
      <c r="D291" s="278" t="s">
        <v>234</v>
      </c>
      <c r="E291" s="278"/>
      <c r="G291" s="162"/>
      <c r="H291" s="278" t="s">
        <v>235</v>
      </c>
      <c r="I291" s="278"/>
      <c r="J291" s="278"/>
      <c r="K291" s="278"/>
      <c r="L291" s="278"/>
      <c r="M291" s="278"/>
      <c r="N291" s="278"/>
      <c r="Q291" s="162"/>
      <c r="R291" s="162"/>
      <c r="S291" s="162"/>
      <c r="T291" s="162"/>
      <c r="U291" s="162"/>
      <c r="V291" s="162"/>
      <c r="W291" s="162"/>
      <c r="X291" s="162"/>
      <c r="Y291" s="162"/>
      <c r="Z291" s="162"/>
      <c r="AA291" s="162"/>
      <c r="AB291" s="175"/>
      <c r="AC291" s="175"/>
      <c r="AD291" s="175"/>
      <c r="AE291" s="175"/>
      <c r="AF291" s="175"/>
      <c r="AG291" s="175"/>
      <c r="AH291" s="175"/>
      <c r="AI291" s="175"/>
      <c r="AJ291" s="175"/>
      <c r="AK291" s="175"/>
    </row>
    <row r="292" ht="14.25">
      <c r="C292"/>
    </row>
    <row r="293" ht="14.25">
      <c r="C293"/>
    </row>
    <row r="294" spans="1:20" ht="14.25">
      <c r="A294" s="318" t="s">
        <v>243</v>
      </c>
      <c r="B294" s="318"/>
      <c r="C294" s="318"/>
      <c r="D294" s="318"/>
      <c r="E294" s="318"/>
      <c r="F294" s="318"/>
      <c r="G294" s="318"/>
      <c r="H294" s="318"/>
      <c r="I294" s="318"/>
      <c r="J294" s="318"/>
      <c r="K294" s="318"/>
      <c r="L294" s="318"/>
      <c r="M294" s="318"/>
      <c r="N294" s="318"/>
      <c r="O294" s="318"/>
      <c r="P294" s="318"/>
      <c r="Q294" s="318"/>
      <c r="R294" s="318"/>
      <c r="S294" s="318"/>
      <c r="T294" s="318"/>
    </row>
    <row r="295" spans="1:20" ht="14.25">
      <c r="A295" s="318"/>
      <c r="B295" s="318"/>
      <c r="C295" s="318"/>
      <c r="D295" s="318"/>
      <c r="E295" s="318"/>
      <c r="F295" s="318"/>
      <c r="G295" s="318"/>
      <c r="H295" s="318"/>
      <c r="I295" s="318"/>
      <c r="J295" s="318"/>
      <c r="K295" s="318"/>
      <c r="L295" s="318"/>
      <c r="M295" s="318"/>
      <c r="N295" s="318"/>
      <c r="O295" s="318"/>
      <c r="P295" s="318"/>
      <c r="Q295" s="318"/>
      <c r="R295" s="318"/>
      <c r="S295" s="318"/>
      <c r="T295" s="318"/>
    </row>
    <row r="296" spans="1:20" ht="14.2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</row>
    <row r="297" spans="1:20" ht="14.25">
      <c r="A297" s="318" t="s">
        <v>247</v>
      </c>
      <c r="B297" s="318"/>
      <c r="C297" s="318"/>
      <c r="D297" s="318"/>
      <c r="E297" s="318"/>
      <c r="F297" s="318"/>
      <c r="G297" s="318"/>
      <c r="H297" s="318"/>
      <c r="I297" s="318"/>
      <c r="J297" s="318"/>
      <c r="K297" s="318"/>
      <c r="L297" s="318"/>
      <c r="M297" s="318"/>
      <c r="N297" s="318"/>
      <c r="O297" s="318"/>
      <c r="P297" s="318"/>
      <c r="Q297" s="318"/>
      <c r="R297" s="318"/>
      <c r="S297" s="318"/>
      <c r="T297" s="318"/>
    </row>
    <row r="298" spans="1:20" ht="14.25">
      <c r="A298" s="318"/>
      <c r="B298" s="318"/>
      <c r="C298" s="318"/>
      <c r="D298" s="318"/>
      <c r="E298" s="318"/>
      <c r="F298" s="318"/>
      <c r="G298" s="318"/>
      <c r="H298" s="318"/>
      <c r="I298" s="318"/>
      <c r="J298" s="318"/>
      <c r="K298" s="318"/>
      <c r="L298" s="318"/>
      <c r="M298" s="318"/>
      <c r="N298" s="318"/>
      <c r="O298" s="318"/>
      <c r="P298" s="318"/>
      <c r="Q298" s="318"/>
      <c r="R298" s="318"/>
      <c r="S298" s="318"/>
      <c r="T298" s="318"/>
    </row>
    <row r="299" spans="1:20" ht="14.25">
      <c r="A299" s="179"/>
      <c r="B299" s="179"/>
      <c r="C299" s="179"/>
      <c r="D299" s="179"/>
      <c r="E299" s="179"/>
      <c r="F299" s="179"/>
      <c r="G299" s="179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179"/>
    </row>
    <row r="300" spans="1:20" ht="14.25">
      <c r="A300" s="318" t="s">
        <v>248</v>
      </c>
      <c r="B300" s="318"/>
      <c r="C300" s="318"/>
      <c r="D300" s="318"/>
      <c r="E300" s="318"/>
      <c r="F300" s="318"/>
      <c r="G300" s="318"/>
      <c r="H300" s="318"/>
      <c r="I300" s="318"/>
      <c r="J300" s="318"/>
      <c r="K300" s="318"/>
      <c r="L300" s="318"/>
      <c r="M300" s="318"/>
      <c r="N300" s="318"/>
      <c r="O300" s="318"/>
      <c r="P300" s="318"/>
      <c r="Q300" s="318"/>
      <c r="R300" s="318"/>
      <c r="S300" s="318"/>
      <c r="T300" s="318"/>
    </row>
    <row r="301" spans="1:20" ht="14.25">
      <c r="A301" s="318"/>
      <c r="B301" s="318"/>
      <c r="C301" s="318"/>
      <c r="D301" s="318"/>
      <c r="E301" s="318"/>
      <c r="F301" s="318"/>
      <c r="G301" s="318"/>
      <c r="H301" s="318"/>
      <c r="I301" s="318"/>
      <c r="J301" s="318"/>
      <c r="K301" s="318"/>
      <c r="L301" s="318"/>
      <c r="M301" s="318"/>
      <c r="N301" s="318"/>
      <c r="O301" s="318"/>
      <c r="P301" s="318"/>
      <c r="Q301" s="318"/>
      <c r="R301" s="318"/>
      <c r="S301" s="318"/>
      <c r="T301" s="318"/>
    </row>
    <row r="302" spans="1:20" ht="14.25">
      <c r="A302" s="42"/>
      <c r="B302" s="179"/>
      <c r="C302" s="179"/>
      <c r="D302" s="179"/>
      <c r="E302" s="179"/>
      <c r="F302" s="179"/>
      <c r="G302" s="179"/>
      <c r="H302" s="179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</row>
    <row r="303" spans="1:20" ht="14.25" customHeight="1">
      <c r="A303" s="319" t="s">
        <v>246</v>
      </c>
      <c r="B303" s="319"/>
      <c r="C303" s="319"/>
      <c r="D303" s="319"/>
      <c r="E303" s="319"/>
      <c r="F303" s="319"/>
      <c r="G303" s="319"/>
      <c r="H303" s="319"/>
      <c r="I303" s="319"/>
      <c r="J303" s="319"/>
      <c r="K303" s="319"/>
      <c r="L303" s="319"/>
      <c r="M303" s="319"/>
      <c r="N303" s="319"/>
      <c r="O303" s="319"/>
      <c r="P303" s="319"/>
      <c r="Q303" s="319"/>
      <c r="R303" s="319"/>
      <c r="S303" s="319"/>
      <c r="T303" s="319"/>
    </row>
    <row r="304" spans="1:20" ht="14.25">
      <c r="A304" s="319"/>
      <c r="B304" s="319"/>
      <c r="C304" s="319"/>
      <c r="D304" s="319"/>
      <c r="E304" s="319"/>
      <c r="F304" s="319"/>
      <c r="G304" s="319"/>
      <c r="H304" s="319"/>
      <c r="I304" s="319"/>
      <c r="J304" s="319"/>
      <c r="K304" s="319"/>
      <c r="L304" s="319"/>
      <c r="M304" s="319"/>
      <c r="N304" s="319"/>
      <c r="O304" s="319"/>
      <c r="P304" s="319"/>
      <c r="Q304" s="319"/>
      <c r="R304" s="319"/>
      <c r="S304" s="319"/>
      <c r="T304" s="319"/>
    </row>
  </sheetData>
  <sheetProtection/>
  <mergeCells count="343">
    <mergeCell ref="A294:T295"/>
    <mergeCell ref="A297:T298"/>
    <mergeCell ref="A300:T301"/>
    <mergeCell ref="A303:T304"/>
    <mergeCell ref="D289:E289"/>
    <mergeCell ref="H289:N289"/>
    <mergeCell ref="D290:E290"/>
    <mergeCell ref="H290:N290"/>
    <mergeCell ref="D291:E291"/>
    <mergeCell ref="H291:N291"/>
    <mergeCell ref="D283:E283"/>
    <mergeCell ref="H283:N283"/>
    <mergeCell ref="D284:E284"/>
    <mergeCell ref="H284:N284"/>
    <mergeCell ref="D287:E287"/>
    <mergeCell ref="H287:N287"/>
    <mergeCell ref="A256:A257"/>
    <mergeCell ref="A193:A194"/>
    <mergeCell ref="A195:A196"/>
    <mergeCell ref="A197:A198"/>
    <mergeCell ref="A201:A202"/>
    <mergeCell ref="D280:E280"/>
    <mergeCell ref="E252:E253"/>
    <mergeCell ref="A258:A259"/>
    <mergeCell ref="E254:E255"/>
    <mergeCell ref="E256:E257"/>
    <mergeCell ref="A247:A248"/>
    <mergeCell ref="A250:A251"/>
    <mergeCell ref="A252:A253"/>
    <mergeCell ref="A254:A255"/>
    <mergeCell ref="B139:B143"/>
    <mergeCell ref="B144:B146"/>
    <mergeCell ref="B148:B149"/>
    <mergeCell ref="B164:B173"/>
    <mergeCell ref="B174:B183"/>
    <mergeCell ref="A240:G240"/>
    <mergeCell ref="E258:E259"/>
    <mergeCell ref="B247:B253"/>
    <mergeCell ref="B254:B261"/>
    <mergeCell ref="E247:E248"/>
    <mergeCell ref="E250:E251"/>
    <mergeCell ref="E147:E150"/>
    <mergeCell ref="E158:E159"/>
    <mergeCell ref="E160:E161"/>
    <mergeCell ref="E162:E163"/>
    <mergeCell ref="B199:B202"/>
    <mergeCell ref="E140:E141"/>
    <mergeCell ref="E142:E145"/>
    <mergeCell ref="A271:E271"/>
    <mergeCell ref="A140:A141"/>
    <mergeCell ref="A142:A145"/>
    <mergeCell ref="A147:A150"/>
    <mergeCell ref="E164:E165"/>
    <mergeCell ref="E201:E202"/>
    <mergeCell ref="A269:E269"/>
    <mergeCell ref="B191:B198"/>
    <mergeCell ref="E214:E215"/>
    <mergeCell ref="E234:E235"/>
    <mergeCell ref="A272:E272"/>
    <mergeCell ref="A268:E268"/>
    <mergeCell ref="E167:E168"/>
    <mergeCell ref="E169:E170"/>
    <mergeCell ref="E171:E172"/>
    <mergeCell ref="E177:E178"/>
    <mergeCell ref="E179:E180"/>
    <mergeCell ref="A270:E270"/>
    <mergeCell ref="E173:E174"/>
    <mergeCell ref="S245:S246"/>
    <mergeCell ref="A262:G262"/>
    <mergeCell ref="B158:B163"/>
    <mergeCell ref="A158:A159"/>
    <mergeCell ref="A160:A161"/>
    <mergeCell ref="A162:A163"/>
    <mergeCell ref="A164:A165"/>
    <mergeCell ref="A167:A168"/>
    <mergeCell ref="A169:A170"/>
    <mergeCell ref="A234:A235"/>
    <mergeCell ref="C216:C217"/>
    <mergeCell ref="H243:P243"/>
    <mergeCell ref="Q243:S243"/>
    <mergeCell ref="T243:T246"/>
    <mergeCell ref="H244:J245"/>
    <mergeCell ref="K244:P244"/>
    <mergeCell ref="Q244:Q246"/>
    <mergeCell ref="R244:S244"/>
    <mergeCell ref="K245:O245"/>
    <mergeCell ref="R245:R246"/>
    <mergeCell ref="A243:A246"/>
    <mergeCell ref="B243:B246"/>
    <mergeCell ref="C243:C246"/>
    <mergeCell ref="D243:D246"/>
    <mergeCell ref="E243:E246"/>
    <mergeCell ref="F243:F246"/>
    <mergeCell ref="G243:G246"/>
    <mergeCell ref="P245:P246"/>
    <mergeCell ref="Q229:S229"/>
    <mergeCell ref="T229:T232"/>
    <mergeCell ref="H230:J231"/>
    <mergeCell ref="K230:P230"/>
    <mergeCell ref="Q230:Q232"/>
    <mergeCell ref="R230:S230"/>
    <mergeCell ref="K231:O231"/>
    <mergeCell ref="P231:P232"/>
    <mergeCell ref="R231:R232"/>
    <mergeCell ref="S231:S232"/>
    <mergeCell ref="A226:G226"/>
    <mergeCell ref="A228:T228"/>
    <mergeCell ref="A229:A232"/>
    <mergeCell ref="B229:B232"/>
    <mergeCell ref="C229:C232"/>
    <mergeCell ref="D229:D232"/>
    <mergeCell ref="E229:E232"/>
    <mergeCell ref="F229:F232"/>
    <mergeCell ref="G229:G232"/>
    <mergeCell ref="H229:P229"/>
    <mergeCell ref="Q206:S206"/>
    <mergeCell ref="T206:T209"/>
    <mergeCell ref="H207:J208"/>
    <mergeCell ref="K207:P207"/>
    <mergeCell ref="Q207:Q209"/>
    <mergeCell ref="R207:S207"/>
    <mergeCell ref="K208:O208"/>
    <mergeCell ref="P208:P209"/>
    <mergeCell ref="R208:R209"/>
    <mergeCell ref="S208:S209"/>
    <mergeCell ref="C206:C209"/>
    <mergeCell ref="D206:D209"/>
    <mergeCell ref="E206:E209"/>
    <mergeCell ref="F206:F209"/>
    <mergeCell ref="G206:G209"/>
    <mergeCell ref="H206:P206"/>
    <mergeCell ref="Q187:S187"/>
    <mergeCell ref="T187:T190"/>
    <mergeCell ref="H188:J189"/>
    <mergeCell ref="K188:P188"/>
    <mergeCell ref="Q188:Q190"/>
    <mergeCell ref="R188:S188"/>
    <mergeCell ref="K189:O189"/>
    <mergeCell ref="P189:P190"/>
    <mergeCell ref="R189:R190"/>
    <mergeCell ref="Q155:Q157"/>
    <mergeCell ref="R155:S155"/>
    <mergeCell ref="K156:O156"/>
    <mergeCell ref="P156:P157"/>
    <mergeCell ref="S189:S190"/>
    <mergeCell ref="A184:G184"/>
    <mergeCell ref="A186:T186"/>
    <mergeCell ref="A187:A190"/>
    <mergeCell ref="B187:B190"/>
    <mergeCell ref="C187:C190"/>
    <mergeCell ref="R156:R157"/>
    <mergeCell ref="S156:S157"/>
    <mergeCell ref="A153:T153"/>
    <mergeCell ref="A154:A157"/>
    <mergeCell ref="B154:B157"/>
    <mergeCell ref="C154:C157"/>
    <mergeCell ref="D154:D157"/>
    <mergeCell ref="E154:E157"/>
    <mergeCell ref="Q154:S154"/>
    <mergeCell ref="T154:T157"/>
    <mergeCell ref="H154:P154"/>
    <mergeCell ref="E216:E217"/>
    <mergeCell ref="E218:E219"/>
    <mergeCell ref="E220:E221"/>
    <mergeCell ref="F154:F157"/>
    <mergeCell ref="G154:G157"/>
    <mergeCell ref="G187:G190"/>
    <mergeCell ref="H187:P187"/>
    <mergeCell ref="H155:J156"/>
    <mergeCell ref="K155:P155"/>
    <mergeCell ref="A151:G151"/>
    <mergeCell ref="A210:A211"/>
    <mergeCell ref="A214:A215"/>
    <mergeCell ref="A216:A217"/>
    <mergeCell ref="A218:A219"/>
    <mergeCell ref="A220:A221"/>
    <mergeCell ref="A171:A172"/>
    <mergeCell ref="D187:D190"/>
    <mergeCell ref="E187:E190"/>
    <mergeCell ref="F187:F190"/>
    <mergeCell ref="A222:A223"/>
    <mergeCell ref="E195:E196"/>
    <mergeCell ref="E197:E198"/>
    <mergeCell ref="B210:B217"/>
    <mergeCell ref="B218:B219"/>
    <mergeCell ref="B220:B225"/>
    <mergeCell ref="E222:E223"/>
    <mergeCell ref="E224:E225"/>
    <mergeCell ref="E210:E211"/>
    <mergeCell ref="B206:B209"/>
    <mergeCell ref="A236:A237"/>
    <mergeCell ref="A238:A239"/>
    <mergeCell ref="A173:A174"/>
    <mergeCell ref="A177:A178"/>
    <mergeCell ref="A179:A180"/>
    <mergeCell ref="A175:A176"/>
    <mergeCell ref="A203:G203"/>
    <mergeCell ref="A205:T205"/>
    <mergeCell ref="A206:A209"/>
    <mergeCell ref="E193:E194"/>
    <mergeCell ref="F18:F21"/>
    <mergeCell ref="G18:G21"/>
    <mergeCell ref="C37:C38"/>
    <mergeCell ref="A37:A38"/>
    <mergeCell ref="C54:G54"/>
    <mergeCell ref="A34:A35"/>
    <mergeCell ref="A48:A49"/>
    <mergeCell ref="E48:E49"/>
    <mergeCell ref="E52:E53"/>
    <mergeCell ref="E37:E38"/>
    <mergeCell ref="K19:P19"/>
    <mergeCell ref="Q19:Q21"/>
    <mergeCell ref="R19:S19"/>
    <mergeCell ref="K20:O20"/>
    <mergeCell ref="P20:P21"/>
    <mergeCell ref="R20:R21"/>
    <mergeCell ref="S20:S21"/>
    <mergeCell ref="A14:T14"/>
    <mergeCell ref="A15:T15"/>
    <mergeCell ref="A17:T17"/>
    <mergeCell ref="A18:A21"/>
    <mergeCell ref="B18:B21"/>
    <mergeCell ref="C18:C21"/>
    <mergeCell ref="D18:D21"/>
    <mergeCell ref="E18:E21"/>
    <mergeCell ref="T18:T21"/>
    <mergeCell ref="H19:J20"/>
    <mergeCell ref="A10:T10"/>
    <mergeCell ref="H280:N280"/>
    <mergeCell ref="D282:E282"/>
    <mergeCell ref="H282:N282"/>
    <mergeCell ref="A11:T11"/>
    <mergeCell ref="A85:A86"/>
    <mergeCell ref="E34:E35"/>
    <mergeCell ref="C36:G36"/>
    <mergeCell ref="A12:T12"/>
    <mergeCell ref="A13:T13"/>
    <mergeCell ref="I2:J2"/>
    <mergeCell ref="Q18:S18"/>
    <mergeCell ref="A44:A45"/>
    <mergeCell ref="E44:E45"/>
    <mergeCell ref="H18:P18"/>
    <mergeCell ref="E22:E23"/>
    <mergeCell ref="E40:E41"/>
    <mergeCell ref="A42:A43"/>
    <mergeCell ref="A8:T8"/>
    <mergeCell ref="A9:T9"/>
    <mergeCell ref="A73:A74"/>
    <mergeCell ref="A50:A51"/>
    <mergeCell ref="E50:E51"/>
    <mergeCell ref="A52:A53"/>
    <mergeCell ref="E70:E71"/>
    <mergeCell ref="A32:A33"/>
    <mergeCell ref="E32:E33"/>
    <mergeCell ref="E42:E43"/>
    <mergeCell ref="A55:G55"/>
    <mergeCell ref="A40:A41"/>
    <mergeCell ref="E46:E47"/>
    <mergeCell ref="A46:A47"/>
    <mergeCell ref="B22:B54"/>
    <mergeCell ref="A22:A23"/>
    <mergeCell ref="A30:A31"/>
    <mergeCell ref="E30:E31"/>
    <mergeCell ref="A60:A61"/>
    <mergeCell ref="A56:A57"/>
    <mergeCell ref="A67:A68"/>
    <mergeCell ref="A70:A71"/>
    <mergeCell ref="B56:B87"/>
    <mergeCell ref="E77:E78"/>
    <mergeCell ref="E60:E61"/>
    <mergeCell ref="A77:A78"/>
    <mergeCell ref="A75:A76"/>
    <mergeCell ref="E56:E57"/>
    <mergeCell ref="E67:E68"/>
    <mergeCell ref="E85:E86"/>
    <mergeCell ref="E106:E107"/>
    <mergeCell ref="C87:G87"/>
    <mergeCell ref="E73:E74"/>
    <mergeCell ref="C72:G72"/>
    <mergeCell ref="E75:E76"/>
    <mergeCell ref="A88:G88"/>
    <mergeCell ref="A79:A80"/>
    <mergeCell ref="A106:A107"/>
    <mergeCell ref="A120:G120"/>
    <mergeCell ref="C118:G118"/>
    <mergeCell ref="A89:A90"/>
    <mergeCell ref="E95:E96"/>
    <mergeCell ref="E91:E92"/>
    <mergeCell ref="A112:A113"/>
    <mergeCell ref="E103:E104"/>
    <mergeCell ref="E97:E98"/>
    <mergeCell ref="E114:E115"/>
    <mergeCell ref="A93:A94"/>
    <mergeCell ref="A131:T131"/>
    <mergeCell ref="A133:T133"/>
    <mergeCell ref="A114:A115"/>
    <mergeCell ref="B89:B118"/>
    <mergeCell ref="E93:E94"/>
    <mergeCell ref="A103:A104"/>
    <mergeCell ref="A91:A92"/>
    <mergeCell ref="E112:E113"/>
    <mergeCell ref="C105:G105"/>
    <mergeCell ref="A119:G119"/>
    <mergeCell ref="A95:A96"/>
    <mergeCell ref="A97:A98"/>
    <mergeCell ref="E89:E90"/>
    <mergeCell ref="E79:E80"/>
    <mergeCell ref="T134:T137"/>
    <mergeCell ref="H135:J136"/>
    <mergeCell ref="K135:P135"/>
    <mergeCell ref="Q135:Q137"/>
    <mergeCell ref="R135:S135"/>
    <mergeCell ref="K136:O136"/>
    <mergeCell ref="R136:R137"/>
    <mergeCell ref="S136:S137"/>
    <mergeCell ref="Q134:S134"/>
    <mergeCell ref="A265:E266"/>
    <mergeCell ref="F265:G265"/>
    <mergeCell ref="H265:I265"/>
    <mergeCell ref="A224:A225"/>
    <mergeCell ref="E236:E237"/>
    <mergeCell ref="E238:E239"/>
    <mergeCell ref="B233:B239"/>
    <mergeCell ref="A267:E267"/>
    <mergeCell ref="G134:G137"/>
    <mergeCell ref="H134:P134"/>
    <mergeCell ref="A134:A137"/>
    <mergeCell ref="D134:D137"/>
    <mergeCell ref="E134:E137"/>
    <mergeCell ref="F134:F137"/>
    <mergeCell ref="A242:T242"/>
    <mergeCell ref="E175:E176"/>
    <mergeCell ref="P136:P137"/>
    <mergeCell ref="A275:E276"/>
    <mergeCell ref="A264:I264"/>
    <mergeCell ref="A278:E278"/>
    <mergeCell ref="A122:Q122"/>
    <mergeCell ref="A273:E273"/>
    <mergeCell ref="F275:G275"/>
    <mergeCell ref="H275:I275"/>
    <mergeCell ref="A277:E277"/>
    <mergeCell ref="B134:B137"/>
    <mergeCell ref="C134:C137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60" r:id="rId2"/>
  <rowBreaks count="1" manualBreakCount="1">
    <brk id="15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</dc:creator>
  <cp:keywords/>
  <dc:description/>
  <cp:lastModifiedBy>Ela</cp:lastModifiedBy>
  <cp:lastPrinted>2015-07-31T09:22:32Z</cp:lastPrinted>
  <dcterms:created xsi:type="dcterms:W3CDTF">2015-05-24T20:16:16Z</dcterms:created>
  <dcterms:modified xsi:type="dcterms:W3CDTF">2015-12-02T11:40:25Z</dcterms:modified>
  <cp:category/>
  <cp:version/>
  <cp:contentType/>
  <cp:contentStatus/>
</cp:coreProperties>
</file>