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9720" windowHeight="8175" activeTab="0"/>
  </bookViews>
  <sheets>
    <sheet name="PSO" sheetId="1" r:id="rId1"/>
  </sheets>
  <definedNames>
    <definedName name="_xlnm.Print_Area" localSheetId="0">'PSO'!$A$1:$T$317</definedName>
  </definedNames>
  <calcPr fullCalcOnLoad="1"/>
</workbook>
</file>

<file path=xl/sharedStrings.xml><?xml version="1.0" encoding="utf-8"?>
<sst xmlns="http://schemas.openxmlformats.org/spreadsheetml/2006/main" count="949" uniqueCount="258">
  <si>
    <t>RAZEM W CIĄGU TOKU STUDIÓW:</t>
  </si>
  <si>
    <t>Razem po III roku:</t>
  </si>
  <si>
    <t>Razem semestr 6</t>
  </si>
  <si>
    <t xml:space="preserve">Praca dyplomowa </t>
  </si>
  <si>
    <t>PS/PSO.PD.6</t>
  </si>
  <si>
    <t>ZO</t>
  </si>
  <si>
    <t>S2</t>
  </si>
  <si>
    <t>Praca z osobą starszą</t>
  </si>
  <si>
    <t>PS/PSO.08.6.C</t>
  </si>
  <si>
    <t>PS/PSO.07.6.C</t>
  </si>
  <si>
    <t>Z</t>
  </si>
  <si>
    <t>Trening funkcjonowania w codziennym życiu</t>
  </si>
  <si>
    <t>PS/PSO.07.6.W</t>
  </si>
  <si>
    <t>PS/PSO.06.6.C</t>
  </si>
  <si>
    <t>E</t>
  </si>
  <si>
    <t>Praca socjalna w opiece paliatywnej</t>
  </si>
  <si>
    <t>PS/PSO.06.6.W</t>
  </si>
  <si>
    <t>O/U</t>
  </si>
  <si>
    <t xml:space="preserve">Seminarium dyplomowe </t>
  </si>
  <si>
    <t>PS.38.6.S</t>
  </si>
  <si>
    <t xml:space="preserve">Ochrona własności intelektualnej </t>
  </si>
  <si>
    <t>OWI.04.6.W</t>
  </si>
  <si>
    <t>P</t>
  </si>
  <si>
    <t xml:space="preserve">Aktywizacja społeczności lokalnej </t>
  </si>
  <si>
    <t>PS.37.6.C</t>
  </si>
  <si>
    <t>T</t>
  </si>
  <si>
    <t xml:space="preserve">Zdrowie publiczne i system opieki zdrowotnej </t>
  </si>
  <si>
    <t>Razem semestr 5</t>
  </si>
  <si>
    <t>PS/PSO.05.5.C</t>
  </si>
  <si>
    <t>Zasady higieny osobistej i żywienia</t>
  </si>
  <si>
    <t>PS/PSO.05.5.W</t>
  </si>
  <si>
    <t>PS.38.5.S</t>
  </si>
  <si>
    <t>PRAKTYKA (cztery tygodnie-160 godz.)</t>
  </si>
  <si>
    <t>PS.PZ.5</t>
  </si>
  <si>
    <t>ZO+E</t>
  </si>
  <si>
    <t>Język obcy</t>
  </si>
  <si>
    <t>JO.01.5.C</t>
  </si>
  <si>
    <t>Pierwsza pomoc medyczna</t>
  </si>
  <si>
    <t>PS.33.5.C</t>
  </si>
  <si>
    <t>PS.32.5.C</t>
  </si>
  <si>
    <t xml:space="preserve">Praca z osobą uzależnioną </t>
  </si>
  <si>
    <t>PS.32.5.W</t>
  </si>
  <si>
    <t>PS.31.5.C</t>
  </si>
  <si>
    <t xml:space="preserve">Projekt socjalny </t>
  </si>
  <si>
    <t>PS.31.5.W</t>
  </si>
  <si>
    <t>PS.30.5.C</t>
  </si>
  <si>
    <t>Pedagogika społeczna</t>
  </si>
  <si>
    <t>PS.30.5.W</t>
  </si>
  <si>
    <t>PS.29.5.C</t>
  </si>
  <si>
    <t>Praca socjalna z bezrobotnym</t>
  </si>
  <si>
    <t>PS.29.5.W</t>
  </si>
  <si>
    <t>PS.28.5.C</t>
  </si>
  <si>
    <t>Wykluczenie i wyrównywanie szans</t>
  </si>
  <si>
    <t>PS.28.5.W</t>
  </si>
  <si>
    <t>III</t>
  </si>
  <si>
    <t>Razem po II roku:</t>
  </si>
  <si>
    <t>Razem semestr 4</t>
  </si>
  <si>
    <t>PS/PSO.04.4.C</t>
  </si>
  <si>
    <t>Trudności wychowawcze - teoria i praktyka</t>
  </si>
  <si>
    <t>PS/PSO.04.4.W</t>
  </si>
  <si>
    <t>PS.38.4.S</t>
  </si>
  <si>
    <t>PS.PZ.4</t>
  </si>
  <si>
    <t>JO.01.4.C</t>
  </si>
  <si>
    <t>O/A</t>
  </si>
  <si>
    <t>PS.26.4.C</t>
  </si>
  <si>
    <t xml:space="preserve">Polityka społeczna </t>
  </si>
  <si>
    <t>PS.26.4.W</t>
  </si>
  <si>
    <t xml:space="preserve">Praca socjalna z niepełnosprawnym </t>
  </si>
  <si>
    <t>PS.27.4.C</t>
  </si>
  <si>
    <t xml:space="preserve">Praca socjalna z jednostką i rodziną </t>
  </si>
  <si>
    <t>PS.27.4.W</t>
  </si>
  <si>
    <t>PS.25.4.C</t>
  </si>
  <si>
    <t xml:space="preserve">Praca socjalna z grupą i środowiskiem </t>
  </si>
  <si>
    <t>PS.25.4.W</t>
  </si>
  <si>
    <t>Razem semestr 3</t>
  </si>
  <si>
    <t>PS/PSO.03.3.C</t>
  </si>
  <si>
    <t>Praca socjalna w instytucjach opieki społecznej</t>
  </si>
  <si>
    <t>PS/PSO.03.3.W</t>
  </si>
  <si>
    <t>PS/PSO.02.3.C</t>
  </si>
  <si>
    <t>Podstawy pracy opiekuńczo - wychowawczej z metodyką</t>
  </si>
  <si>
    <t>PS/PSO.02.3.W</t>
  </si>
  <si>
    <t>Pedagogika wolnego czasu</t>
  </si>
  <si>
    <t>PS/PSO.01.3.C</t>
  </si>
  <si>
    <t>PS.38.3.S</t>
  </si>
  <si>
    <t>Technologia informacyjna</t>
  </si>
  <si>
    <t>TI.02.3.C</t>
  </si>
  <si>
    <t>JO.01.3.C</t>
  </si>
  <si>
    <t xml:space="preserve">Psychologia osobowości </t>
  </si>
  <si>
    <t>PS.19.3.C</t>
  </si>
  <si>
    <t xml:space="preserve">Diagnoza potrzeb społecznych </t>
  </si>
  <si>
    <t>Podstawy wiedzy o organizacji i zarządzaniu</t>
  </si>
  <si>
    <t>PS.18.3.C</t>
  </si>
  <si>
    <t>Praca socjalna w środowisku międzykulturowym</t>
  </si>
  <si>
    <t>PS.18.3.W</t>
  </si>
  <si>
    <t>II</t>
  </si>
  <si>
    <t>Razem po I roku</t>
  </si>
  <si>
    <t>Razem semestr 2</t>
  </si>
  <si>
    <t>PD</t>
  </si>
  <si>
    <t>PS.17.2.C</t>
  </si>
  <si>
    <t>Doradztwo i orientacja zawodowa</t>
  </si>
  <si>
    <t>PS.17.2.W</t>
  </si>
  <si>
    <t>PS.16.2.C</t>
  </si>
  <si>
    <t>Poradnictwo socjalne</t>
  </si>
  <si>
    <t>PS.16.2.W</t>
  </si>
  <si>
    <t>PS.15.2.C</t>
  </si>
  <si>
    <t>Wybrane zagadnienia z pedagogiki specjalnej</t>
  </si>
  <si>
    <t>PS.15.2.W</t>
  </si>
  <si>
    <t>PS.14.2.C</t>
  </si>
  <si>
    <t>Prawne aspekty zabezpieczenia społecznego</t>
  </si>
  <si>
    <t>PS.14.2.W</t>
  </si>
  <si>
    <t>PS.13.2.C</t>
  </si>
  <si>
    <t>Wybrane zagadnienia z patologii społecznej i profilaktyki</t>
  </si>
  <si>
    <t>PS.13.2.W</t>
  </si>
  <si>
    <t>PS.12.2.C</t>
  </si>
  <si>
    <t>Elementy metodologii badań społecznych</t>
  </si>
  <si>
    <t>PS.12.2.W</t>
  </si>
  <si>
    <t>PS.11.2.C</t>
  </si>
  <si>
    <t>Wolontariat</t>
  </si>
  <si>
    <t>PS.11.2.W</t>
  </si>
  <si>
    <t>JO.01.2.C</t>
  </si>
  <si>
    <t>PS.10.2.C</t>
  </si>
  <si>
    <t>Metodyka pracy socjalnej</t>
  </si>
  <si>
    <t>PS.10.2.W</t>
  </si>
  <si>
    <t>Razem semestr 1</t>
  </si>
  <si>
    <t>PS.09.1.C</t>
  </si>
  <si>
    <t>Mikrostruktury społeczne</t>
  </si>
  <si>
    <t>PS.09.1.W</t>
  </si>
  <si>
    <t>PS.08.1.C</t>
  </si>
  <si>
    <t>Wprowadzenie do psychologii</t>
  </si>
  <si>
    <t>PS.08.1.W</t>
  </si>
  <si>
    <t>PS.07.1.C</t>
  </si>
  <si>
    <t>Socjologia</t>
  </si>
  <si>
    <t>PS.07.1.W</t>
  </si>
  <si>
    <t>Podstawy ekonomii</t>
  </si>
  <si>
    <t>PS.06.1.W</t>
  </si>
  <si>
    <t>Prawo rodzinne i opiekuńcze</t>
  </si>
  <si>
    <t>PS.05.1.W</t>
  </si>
  <si>
    <t>Biomedyczne podstawy rozwoju człowieka</t>
  </si>
  <si>
    <t>PS.04.1.W</t>
  </si>
  <si>
    <t>Bezpieczeństwo i higiena pracy  z podstawami ergonomii</t>
  </si>
  <si>
    <t>BHP.05.1.W</t>
  </si>
  <si>
    <t>Antropologia kulturowa</t>
  </si>
  <si>
    <t>PS.03.1.K</t>
  </si>
  <si>
    <t>Wprowadzenie do filozofii</t>
  </si>
  <si>
    <t>PS.02.1.W</t>
  </si>
  <si>
    <t>PS.01.1.C</t>
  </si>
  <si>
    <t>Teoretyczne podstawy pracy socjalnej</t>
  </si>
  <si>
    <t>PS.01.1.W</t>
  </si>
  <si>
    <t>I</t>
  </si>
  <si>
    <t>RAZEM</t>
  </si>
  <si>
    <t>samodzielna praca studenta</t>
  </si>
  <si>
    <t>Lp</t>
  </si>
  <si>
    <t>z bezpośrednim udziałem nauczyciela akademickiego</t>
  </si>
  <si>
    <t>OGÓŁEM</t>
  </si>
  <si>
    <t>Forma oceny</t>
  </si>
  <si>
    <t>Nazwa przedmiotu</t>
  </si>
  <si>
    <t>Kod przedmiotu</t>
  </si>
  <si>
    <t>w tym:</t>
  </si>
  <si>
    <t>GODZINY ZAJĘĆ</t>
  </si>
  <si>
    <t>Punkty ECTS</t>
  </si>
  <si>
    <t>NAZWA MODUŁU</t>
  </si>
  <si>
    <t>semestr</t>
  </si>
  <si>
    <t>rok</t>
  </si>
  <si>
    <t>PRZEDMIOTY KIERUNKU PRACA SOCJALNA</t>
  </si>
  <si>
    <t>Poziom kształcenia: studia pierwszego stopnia, stacjonarne</t>
  </si>
  <si>
    <t>Obszar kształcenia: nauki społeczne, humanistyczne</t>
  </si>
  <si>
    <t>Profil kształcenia: praktyczny</t>
  </si>
  <si>
    <t>KIERUNEK: Praca socjalna</t>
  </si>
  <si>
    <t>INSTYTUT Społeczno-Artystyczny</t>
  </si>
  <si>
    <t>PLAN STUDIÓW</t>
  </si>
  <si>
    <t>zmiany: Uchwała Senatu 25/IV/13</t>
  </si>
  <si>
    <t>SPECJALNOŚĆ: Praca socjalna  z opieką instytucjonalną i środowiskową</t>
  </si>
  <si>
    <t>konsultacje</t>
  </si>
  <si>
    <t>w tym: z bezpośrednim udziałem nauczyciela akademickiego</t>
  </si>
  <si>
    <t>w  tym: samodzielna praca studenta</t>
  </si>
  <si>
    <t xml:space="preserve">z bezpośrednim udziałem nauczyciela akademickiego </t>
  </si>
  <si>
    <t>PS.34.6.W</t>
  </si>
  <si>
    <t>PS.34.6.C</t>
  </si>
  <si>
    <r>
      <t xml:space="preserve">Legenda: </t>
    </r>
    <r>
      <rPr>
        <b/>
        <sz val="10"/>
        <rFont val="Times New Roman"/>
        <family val="1"/>
      </rPr>
      <t>W -</t>
    </r>
    <r>
      <rPr>
        <sz val="11"/>
        <color indexed="8"/>
        <rFont val="Times New Roman"/>
        <family val="1"/>
      </rPr>
      <t xml:space="preserve"> wykłady, </t>
    </r>
    <r>
      <rPr>
        <b/>
        <sz val="10"/>
        <rFont val="Times New Roman"/>
        <family val="1"/>
      </rPr>
      <t>Ćw -</t>
    </r>
    <r>
      <rPr>
        <sz val="11"/>
        <color indexed="8"/>
        <rFont val="Times New Roman"/>
        <family val="1"/>
      </rPr>
      <t xml:space="preserve"> ćwiczenia, K- konwersatorium, </t>
    </r>
    <r>
      <rPr>
        <b/>
        <sz val="10"/>
        <rFont val="Times New Roman"/>
        <family val="1"/>
      </rPr>
      <t>S</t>
    </r>
    <r>
      <rPr>
        <sz val="11"/>
        <color indexed="8"/>
        <rFont val="Times New Roman"/>
        <family val="1"/>
      </rPr>
      <t xml:space="preserve">-seminarium, </t>
    </r>
    <r>
      <rPr>
        <b/>
        <sz val="10"/>
        <rFont val="Times New Roman"/>
        <family val="1"/>
      </rPr>
      <t>PZ</t>
    </r>
    <r>
      <rPr>
        <sz val="11"/>
        <color indexed="8"/>
        <rFont val="Times New Roman"/>
        <family val="1"/>
      </rPr>
      <t>-praktyka</t>
    </r>
  </si>
  <si>
    <t>Forma zaliczenia:</t>
  </si>
  <si>
    <t>Z   - zaliczenie</t>
  </si>
  <si>
    <t>ZO - zaliczenie z oceną</t>
  </si>
  <si>
    <t>E   - egzamin</t>
  </si>
  <si>
    <t>* przedmiot do wyboru (student wybiera jeden z dwóch możliwych)</t>
  </si>
  <si>
    <t>OPIS MODUŁÓW NA KIERUNKU</t>
  </si>
  <si>
    <t>BILANS godzin i punktów ECTS modułów wybieralnych:</t>
  </si>
  <si>
    <t>Nazwa modułu wybieralnego</t>
  </si>
  <si>
    <t>GODZINY</t>
  </si>
  <si>
    <t>PUNKTY ECTS</t>
  </si>
  <si>
    <t>suma  godzin</t>
  </si>
  <si>
    <t>udział procentowy w stosunku do wszystkich godzin w planie studiów</t>
  </si>
  <si>
    <t>suma  punktów ECTS</t>
  </si>
  <si>
    <t>udział procentowy w stosunku do wszystkich punktów ECTS w planie studiów</t>
  </si>
  <si>
    <t>BILANS godzin i punktów ECTS pracy studenta:</t>
  </si>
  <si>
    <t>praca własna studenta</t>
  </si>
  <si>
    <t>praca z bezpośrednim udziałem nauczyciela</t>
  </si>
  <si>
    <t>MODUŁ OGÓLNOUCZELNIANY (kod wewnętrzny O/U)</t>
  </si>
  <si>
    <t xml:space="preserve">RAZEM </t>
  </si>
  <si>
    <t>MODUŁ PRAKTYCZNY (kod wewnętrzny P)</t>
  </si>
  <si>
    <t>MODUŁ  OGÓLNOAKADEMICKI (kod wewnętrzny O/A)</t>
  </si>
  <si>
    <t>MODUŁ TEORETYCZNY (kod wewnętrzny T)</t>
  </si>
  <si>
    <t>MODUŁ PRAWNO-DORADCZY (kod wewnętrzny PD)</t>
  </si>
  <si>
    <t xml:space="preserve">seminarium dyplomowe </t>
  </si>
  <si>
    <t xml:space="preserve">moduł specjalnościowy </t>
  </si>
  <si>
    <t xml:space="preserve">interwencja kryzysowa/terapia zajęciowa </t>
  </si>
  <si>
    <t xml:space="preserve">komunikacja międzypersonalna - retoryka i mediacja / media w pracy socjalnej </t>
  </si>
  <si>
    <t xml:space="preserve">język obcy </t>
  </si>
  <si>
    <t xml:space="preserve">praktyki </t>
  </si>
  <si>
    <t>MODUŁ WYBIERALNY SPECJALNOŚCIOWY (kod wewnętrzny S2)</t>
  </si>
  <si>
    <t>Komunikacja miedzypersonalna retoryka i mediacja* / Media w pracy socjalnej*</t>
  </si>
  <si>
    <t>Interwencja kryzysowa* / Terapia zajęciowa*</t>
  </si>
  <si>
    <t>PS.35.6.C / PS.36.6.C</t>
  </si>
  <si>
    <t>――</t>
  </si>
  <si>
    <t xml:space="preserve">Sporządził  </t>
  </si>
  <si>
    <t>Zatwierdził Kierownik Zakładu Pracy Socjalnej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</si>
  <si>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</si>
  <si>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</si>
  <si>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</si>
  <si>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</si>
  <si>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</si>
  <si>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>Zatwierdził Dyrektor Instytutu Społeczno-Artystycznego</t>
  </si>
  <si>
    <t xml:space="preserve"> …………………………………………………</t>
  </si>
  <si>
    <t>Zatwierdzono Uchwałami Senatu nr 37/V/12 oraz 38/V/12</t>
  </si>
  <si>
    <t>Specjalność PSSN zatwierdzono Uchwałą Senatu nr 38/IV/13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</si>
  <si>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</si>
  <si>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Zmiany: Uchwała Senatu 37/V/15</t>
  </si>
  <si>
    <t>Nową specjalność zatwierdzono Uchwałą Senatu nr 38/IV/13 z dnia 24 kwietnia 2013 r. w sprawie zatwierdzenia efektów kształcenia, planów studiów i programu kształcenia dla cyklów kształcenia rozpoczynających się od roku akademickiego 2012/2014 dla kierunku praca socjalna, specjalność: praca socjalna z opieką nad osobą starszą i niepełnosprawną.</t>
  </si>
  <si>
    <t>Zmiany wprowadzono Uchwałą Senatu nr 25/IV/13 z dnia 24 kwietnia 2013 roku w sprawie uchwalenia zmian do efektów kształcenia, planów studiów i programów kształcenia zatwierdzonych Uchwałą Senatu nr 37/V/12 z dnia 24 maja 2012r. oraz Uchwałą Senatu nr 38/V/12 z dnia 24 maja 2012r. dla cyklu kształcenia rozpoczętego w roku akademickim 2012/2013 i kolejnych dla kierunków: pedagogika, praca socjalna, rolnictwo, mechanika i budowa maszyn, mechatronika, filologia polska, kulturoznawstwo, ratownictwo medyczne.</t>
  </si>
  <si>
    <t>PS.39.3.C / PS.40.3.C</t>
  </si>
  <si>
    <t>PS.41.3.W</t>
  </si>
  <si>
    <t>PS.41.3.C</t>
  </si>
  <si>
    <t>PS.PZ.3</t>
  </si>
  <si>
    <t>Program obowiązuje od roku akademicki 2017/2018</t>
  </si>
  <si>
    <t>W</t>
  </si>
  <si>
    <t>Ćw</t>
  </si>
  <si>
    <t>K</t>
  </si>
  <si>
    <t>S</t>
  </si>
  <si>
    <t>PZ</t>
  </si>
  <si>
    <t>RAZEM W CIĄGU TOKU STUDIÓW (wraz z konsultacjami):</t>
  </si>
  <si>
    <t>Wychowanie fizyczne **</t>
  </si>
  <si>
    <t>Wychowanie fizyczne**</t>
  </si>
  <si>
    <t>** w szczególnych przypadkach przedmiot "wychowanie fizyczne" można zastąpić przedmiotem "wiedza o zdrowiu i kulturze fizycznej"</t>
  </si>
  <si>
    <t>WF.08.3.C</t>
  </si>
  <si>
    <t>PS.23.3.C</t>
  </si>
  <si>
    <t>PS.42.4.W</t>
  </si>
  <si>
    <t>PS.42.4.C</t>
  </si>
  <si>
    <t>WF.08.4.C</t>
  </si>
  <si>
    <t>1 tydzień praktyk = 40 godzin</t>
  </si>
  <si>
    <t>Zmiany wprowadzono uchwałą Senatu nr 37/V/15 z dnia 28 maja 2015 r. w sprawie zatwierdzenia zmian w programach kształcenia, w tym w planach studiów dla cyklów kształcenia rozpoczynających się od roku akademickiego 2015/2016 dla kierunków pedagogika i praca socjalna</t>
  </si>
  <si>
    <t>Zmiany: Uchwała Senatu 101/XII/16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</si>
  <si>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8"/>
        <rFont val="Times New Roman"/>
        <family val="1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</si>
  <si>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TS.400/13/17-18</t>
  </si>
  <si>
    <t>Zmiany: Uchwała Senatu 30/V/17</t>
  </si>
  <si>
    <t>30.05.2017 r. mgr Ewelina Kleszcz-Ciupka</t>
  </si>
  <si>
    <t>30.05.2017r. mgr Ewelina Kleszcz-Ciupka</t>
  </si>
  <si>
    <t>30.05.2017 r.  mgr Elżbieta Kruczek</t>
  </si>
  <si>
    <t>30.05.2017 r.  dr Piotr Frączek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</si>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</sst>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sz val="12"/>
      <color indexed="8"/>
      <name val="Garamond"/>
      <family val="1"/>
    </font>
    <font>
      <b/>
      <sz val="11"/>
      <color indexed="8"/>
      <name val="Times New Roman"/>
      <family val="1"/>
    </font>
    <font>
      <b/>
      <sz val="8.5"/>
      <color indexed="8"/>
      <name val="Calibri"/>
      <family val="2"/>
    </font>
    <font>
      <b/>
      <sz val="20"/>
      <color indexed="8"/>
      <name val="Garamond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8.5"/>
      <color rgb="FF000000"/>
      <name val="Times New Roman"/>
      <family val="1"/>
    </font>
    <font>
      <sz val="12"/>
      <color rgb="FF000000"/>
      <name val="Garamond"/>
      <family val="1"/>
    </font>
    <font>
      <b/>
      <sz val="20"/>
      <color theme="1"/>
      <name val="Times New Roman"/>
      <family val="1"/>
    </font>
    <font>
      <b/>
      <sz val="20"/>
      <color theme="1"/>
      <name val="Garamond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8.5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3" fillId="34" borderId="10" xfId="56" applyFont="1" applyFill="1" applyBorder="1" applyAlignment="1">
      <alignment horizontal="center" vertical="center" wrapText="1" shrinkToFi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3" fillId="36" borderId="11" xfId="66" applyNumberFormat="1" applyFont="1" applyFill="1" applyBorder="1" applyAlignment="1">
      <alignment horizontal="center" vertical="center" wrapText="1"/>
    </xf>
    <xf numFmtId="0" fontId="3" fillId="37" borderId="10" xfId="56" applyFont="1" applyFill="1" applyBorder="1" applyAlignment="1">
      <alignment horizontal="center" wrapText="1"/>
      <protection/>
    </xf>
    <xf numFmtId="0" fontId="63" fillId="0" borderId="10" xfId="56" applyFont="1" applyBorder="1" applyAlignment="1">
      <alignment horizontal="center" vertical="center" wrapText="1"/>
      <protection/>
    </xf>
    <xf numFmtId="0" fontId="63" fillId="0" borderId="12" xfId="56" applyFont="1" applyBorder="1" applyAlignment="1">
      <alignment horizontal="center" vertical="center" wrapText="1"/>
      <protection/>
    </xf>
    <xf numFmtId="0" fontId="4" fillId="38" borderId="10" xfId="56" applyFont="1" applyFill="1" applyBorder="1" applyAlignment="1">
      <alignment horizontal="center" vertical="center" wrapText="1"/>
      <protection/>
    </xf>
    <xf numFmtId="0" fontId="4" fillId="38" borderId="10" xfId="56" applyFont="1" applyFill="1" applyBorder="1" applyAlignment="1">
      <alignment vertical="center" wrapText="1"/>
      <protection/>
    </xf>
    <xf numFmtId="0" fontId="4" fillId="36" borderId="12" xfId="56" applyFont="1" applyFill="1" applyBorder="1" applyAlignment="1">
      <alignment horizontal="center" vertical="center" wrapText="1"/>
      <protection/>
    </xf>
    <xf numFmtId="0" fontId="63" fillId="33" borderId="10" xfId="56" applyFont="1" applyFill="1" applyBorder="1" applyAlignment="1">
      <alignment horizontal="center" vertical="center" wrapText="1"/>
      <protection/>
    </xf>
    <xf numFmtId="0" fontId="63" fillId="33" borderId="12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top" wrapText="1"/>
      <protection/>
    </xf>
    <xf numFmtId="0" fontId="63" fillId="33" borderId="10" xfId="56" applyFont="1" applyFill="1" applyBorder="1" applyAlignment="1">
      <alignment horizontal="left" vertical="center" wrapText="1"/>
      <protection/>
    </xf>
    <xf numFmtId="0" fontId="4" fillId="33" borderId="12" xfId="56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vertical="center" wrapText="1"/>
      <protection/>
    </xf>
    <xf numFmtId="0" fontId="4" fillId="36" borderId="10" xfId="56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6" borderId="10" xfId="53" applyFont="1" applyFill="1" applyBorder="1" applyAlignment="1">
      <alignment horizontal="center" vertical="center" wrapText="1"/>
      <protection/>
    </xf>
    <xf numFmtId="0" fontId="4" fillId="39" borderId="10" xfId="56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center" vertical="center"/>
      <protection/>
    </xf>
    <xf numFmtId="0" fontId="3" fillId="36" borderId="13" xfId="56" applyFont="1" applyFill="1" applyBorder="1" applyAlignment="1">
      <alignment horizontal="center" vertical="center"/>
      <protection/>
    </xf>
    <xf numFmtId="0" fontId="4" fillId="36" borderId="10" xfId="56" applyFont="1" applyFill="1" applyBorder="1" applyAlignment="1">
      <alignment horizontal="center"/>
      <protection/>
    </xf>
    <xf numFmtId="0" fontId="63" fillId="33" borderId="10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4" fillId="36" borderId="13" xfId="56" applyFont="1" applyFill="1" applyBorder="1" applyAlignment="1">
      <alignment horizontal="center" vertical="center" wrapText="1"/>
      <protection/>
    </xf>
    <xf numFmtId="0" fontId="4" fillId="36" borderId="10" xfId="54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3" fillId="36" borderId="10" xfId="55" applyFont="1" applyFill="1" applyBorder="1" applyAlignment="1">
      <alignment horizontal="center" vertical="center"/>
      <protection/>
    </xf>
    <xf numFmtId="0" fontId="4" fillId="36" borderId="10" xfId="55" applyFont="1" applyFill="1" applyBorder="1" applyAlignment="1">
      <alignment horizontal="center"/>
      <protection/>
    </xf>
    <xf numFmtId="0" fontId="63" fillId="36" borderId="10" xfId="0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6" borderId="10" xfId="53" applyFont="1" applyFill="1" applyBorder="1" applyAlignment="1">
      <alignment horizontal="center" vertical="center"/>
      <protection/>
    </xf>
    <xf numFmtId="0" fontId="63" fillId="33" borderId="10" xfId="0" applyFont="1" applyFill="1" applyBorder="1" applyAlignment="1">
      <alignment horizontal="center" vertical="center" wrapText="1"/>
    </xf>
    <xf numFmtId="0" fontId="4" fillId="33" borderId="13" xfId="53" applyFont="1" applyFill="1" applyBorder="1" applyAlignment="1">
      <alignment horizontal="center" vertical="center"/>
      <protection/>
    </xf>
    <xf numFmtId="0" fontId="63" fillId="33" borderId="0" xfId="0" applyFont="1" applyFill="1" applyAlignment="1">
      <alignment/>
    </xf>
    <xf numFmtId="0" fontId="64" fillId="40" borderId="10" xfId="0" applyFont="1" applyFill="1" applyBorder="1" applyAlignment="1">
      <alignment horizontal="center" vertical="top" wrapText="1"/>
    </xf>
    <xf numFmtId="0" fontId="64" fillId="40" borderId="13" xfId="0" applyFont="1" applyFill="1" applyBorder="1" applyAlignment="1">
      <alignment horizontal="center" vertical="top" wrapText="1"/>
    </xf>
    <xf numFmtId="0" fontId="64" fillId="40" borderId="13" xfId="0" applyFont="1" applyFill="1" applyBorder="1" applyAlignment="1">
      <alignment horizontal="center" vertical="top" wrapText="1"/>
    </xf>
    <xf numFmtId="0" fontId="64" fillId="41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0" xfId="54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5" fillId="42" borderId="13" xfId="0" applyFont="1" applyFill="1" applyBorder="1" applyAlignment="1">
      <alignment horizontal="center" vertical="center" textRotation="90" wrapText="1"/>
    </xf>
    <xf numFmtId="0" fontId="65" fillId="43" borderId="13" xfId="0" applyFont="1" applyFill="1" applyBorder="1" applyAlignment="1">
      <alignment horizontal="center" vertical="center" textRotation="90" wrapText="1"/>
    </xf>
    <xf numFmtId="0" fontId="65" fillId="42" borderId="10" xfId="0" applyFont="1" applyFill="1" applyBorder="1" applyAlignment="1">
      <alignment horizontal="center" vertical="center" wrapText="1"/>
    </xf>
    <xf numFmtId="0" fontId="65" fillId="41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44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0" fontId="64" fillId="41" borderId="10" xfId="0" applyFont="1" applyFill="1" applyBorder="1" applyAlignment="1">
      <alignment horizontal="center" vertical="center" wrapText="1"/>
    </xf>
    <xf numFmtId="0" fontId="4" fillId="36" borderId="12" xfId="53" applyFont="1" applyFill="1" applyBorder="1" applyAlignment="1">
      <alignment horizontal="center" vertical="center" wrapText="1"/>
      <protection/>
    </xf>
    <xf numFmtId="0" fontId="65" fillId="36" borderId="1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4" fillId="33" borderId="10" xfId="56" applyFont="1" applyFill="1" applyBorder="1" applyAlignment="1">
      <alignment vertical="center"/>
      <protection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/>
      <protection/>
    </xf>
    <xf numFmtId="0" fontId="63" fillId="38" borderId="10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6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34" borderId="10" xfId="56" applyNumberFormat="1" applyFont="1" applyFill="1" applyBorder="1" applyAlignment="1">
      <alignment horizontal="center" vertical="center" wrapText="1" shrinkToFit="1"/>
      <protection/>
    </xf>
    <xf numFmtId="0" fontId="63" fillId="33" borderId="13" xfId="0" applyFont="1" applyFill="1" applyBorder="1" applyAlignment="1">
      <alignment vertical="center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9" borderId="10" xfId="53" applyFont="1" applyFill="1" applyBorder="1" applyAlignment="1">
      <alignment horizontal="left" vertical="center" wrapText="1"/>
      <protection/>
    </xf>
    <xf numFmtId="0" fontId="4" fillId="36" borderId="10" xfId="53" applyFont="1" applyFill="1" applyBorder="1" applyAlignment="1">
      <alignment horizontal="center" vertical="center" wrapText="1"/>
      <protection/>
    </xf>
    <xf numFmtId="0" fontId="4" fillId="36" borderId="10" xfId="54" applyFont="1" applyFill="1" applyBorder="1" applyAlignment="1">
      <alignment horizontal="center" vertical="center" wrapText="1"/>
      <protection/>
    </xf>
    <xf numFmtId="0" fontId="4" fillId="36" borderId="10" xfId="56" applyFont="1" applyFill="1" applyBorder="1" applyAlignment="1">
      <alignment horizontal="center" vertical="center" wrapText="1"/>
      <protection/>
    </xf>
    <xf numFmtId="0" fontId="4" fillId="39" borderId="10" xfId="56" applyFont="1" applyFill="1" applyBorder="1" applyAlignment="1">
      <alignment horizontal="left" vertical="center" wrapText="1"/>
      <protection/>
    </xf>
    <xf numFmtId="0" fontId="4" fillId="36" borderId="12" xfId="56" applyFont="1" applyFill="1" applyBorder="1" applyAlignment="1">
      <alignment horizontal="center" vertical="center" wrapText="1"/>
      <protection/>
    </xf>
    <xf numFmtId="0" fontId="63" fillId="33" borderId="10" xfId="56" applyFont="1" applyFill="1" applyBorder="1" applyAlignment="1">
      <alignment horizontal="left" vertical="center" wrapText="1"/>
      <protection/>
    </xf>
    <xf numFmtId="0" fontId="63" fillId="0" borderId="10" xfId="56" applyFont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3" fillId="33" borderId="10" xfId="56" applyFont="1" applyFill="1" applyBorder="1" applyAlignment="1">
      <alignment horizontal="center" vertical="center" wrapText="1"/>
      <protection/>
    </xf>
    <xf numFmtId="0" fontId="4" fillId="36" borderId="12" xfId="53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6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5" fillId="42" borderId="13" xfId="0" applyFont="1" applyFill="1" applyBorder="1" applyAlignment="1">
      <alignment horizontal="center" vertical="center" textRotation="90" wrapText="1"/>
    </xf>
    <xf numFmtId="0" fontId="65" fillId="43" borderId="13" xfId="0" applyFont="1" applyFill="1" applyBorder="1" applyAlignment="1">
      <alignment horizontal="center" vertical="center" textRotation="90" wrapText="1"/>
    </xf>
    <xf numFmtId="0" fontId="65" fillId="42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44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5" fillId="41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center" vertical="center" wrapText="1"/>
      <protection/>
    </xf>
    <xf numFmtId="0" fontId="65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1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/>
    </xf>
    <xf numFmtId="0" fontId="63" fillId="36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33" borderId="10" xfId="53" applyFont="1" applyFill="1" applyBorder="1" applyAlignment="1">
      <alignment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66" fillId="39" borderId="0" xfId="0" applyFont="1" applyFill="1" applyAlignment="1">
      <alignment horizontal="left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67" fillId="38" borderId="10" xfId="56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10" fontId="4" fillId="40" borderId="10" xfId="0" applyNumberFormat="1" applyFont="1" applyFill="1" applyBorder="1" applyAlignment="1">
      <alignment horizontal="center" vertical="center"/>
    </xf>
    <xf numFmtId="10" fontId="63" fillId="4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52" applyFont="1" applyAlignment="1">
      <alignment wrapText="1"/>
      <protection/>
    </xf>
    <xf numFmtId="0" fontId="2" fillId="0" borderId="0" xfId="52" applyFont="1">
      <alignment/>
      <protection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7" fillId="33" borderId="0" xfId="52" applyFont="1" applyFill="1" applyAlignment="1">
      <alignment wrapText="1"/>
      <protection/>
    </xf>
    <xf numFmtId="0" fontId="2" fillId="33" borderId="0" xfId="52" applyFont="1" applyFill="1">
      <alignment/>
      <protection/>
    </xf>
    <xf numFmtId="0" fontId="11" fillId="14" borderId="15" xfId="0" applyFont="1" applyFill="1" applyBorder="1" applyAlignment="1">
      <alignment horizontal="center" vertical="center" textRotation="90" wrapText="1"/>
    </xf>
    <xf numFmtId="0" fontId="11" fillId="14" borderId="10" xfId="0" applyFont="1" applyFill="1" applyBorder="1" applyAlignment="1">
      <alignment horizontal="center" vertical="center" textRotation="90" wrapText="1"/>
    </xf>
    <xf numFmtId="0" fontId="8" fillId="33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52" applyFont="1" applyFill="1" applyAlignment="1">
      <alignment horizontal="center"/>
      <protection/>
    </xf>
    <xf numFmtId="0" fontId="7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left"/>
    </xf>
    <xf numFmtId="0" fontId="68" fillId="33" borderId="0" xfId="0" applyFont="1" applyFill="1" applyAlignment="1">
      <alignment vertical="top" wrapText="1"/>
    </xf>
    <xf numFmtId="0" fontId="6" fillId="33" borderId="0" xfId="52" applyFont="1" applyFill="1">
      <alignment/>
      <protection/>
    </xf>
    <xf numFmtId="0" fontId="5" fillId="33" borderId="0" xfId="52" applyFont="1" applyFill="1" applyAlignment="1">
      <alignment horizontal="center"/>
      <protection/>
    </xf>
    <xf numFmtId="0" fontId="68" fillId="33" borderId="0" xfId="0" applyFont="1" applyFill="1" applyAlignment="1">
      <alignment vertical="center" wrapText="1"/>
    </xf>
    <xf numFmtId="0" fontId="69" fillId="33" borderId="0" xfId="0" applyFont="1" applyFill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13" fillId="33" borderId="0" xfId="0" applyFont="1" applyFill="1" applyAlignment="1">
      <alignment/>
    </xf>
    <xf numFmtId="0" fontId="3" fillId="36" borderId="10" xfId="53" applyFont="1" applyFill="1" applyBorder="1" applyAlignment="1">
      <alignment horizontal="center" vertical="center"/>
      <protection/>
    </xf>
    <xf numFmtId="0" fontId="64" fillId="41" borderId="10" xfId="0" applyFont="1" applyFill="1" applyBorder="1" applyAlignment="1">
      <alignment horizontal="center" vertical="top" wrapText="1"/>
    </xf>
    <xf numFmtId="0" fontId="3" fillId="36" borderId="13" xfId="56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horizontal="right"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3" xfId="53" applyFont="1" applyFill="1" applyBorder="1" applyAlignment="1">
      <alignment vertical="center" wrapText="1"/>
      <protection/>
    </xf>
    <xf numFmtId="0" fontId="3" fillId="33" borderId="0" xfId="56" applyFont="1" applyFill="1" applyBorder="1" applyAlignment="1">
      <alignment horizontal="center" vertical="center" wrapText="1" shrinkToFit="1"/>
      <protection/>
    </xf>
    <xf numFmtId="164" fontId="3" fillId="33" borderId="0" xfId="56" applyNumberFormat="1" applyFont="1" applyFill="1" applyBorder="1" applyAlignment="1">
      <alignment horizontal="center" vertical="center" wrapText="1" shrinkToFit="1"/>
      <protection/>
    </xf>
    <xf numFmtId="0" fontId="65" fillId="0" borderId="10" xfId="0" applyFont="1" applyBorder="1" applyAlignment="1">
      <alignment vertical="center" wrapText="1"/>
    </xf>
    <xf numFmtId="0" fontId="63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4" fillId="33" borderId="13" xfId="53" applyFont="1" applyFill="1" applyBorder="1" applyAlignment="1">
      <alignment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40" borderId="12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3" fillId="40" borderId="15" xfId="0" applyFont="1" applyFill="1" applyBorder="1" applyAlignment="1">
      <alignment horizontal="center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7" fillId="45" borderId="10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7" fillId="4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5" fillId="33" borderId="10" xfId="0" applyFont="1" applyFill="1" applyBorder="1" applyAlignment="1">
      <alignment vertical="center" wrapText="1"/>
    </xf>
    <xf numFmtId="0" fontId="14" fillId="47" borderId="13" xfId="0" applyFont="1" applyFill="1" applyBorder="1" applyAlignment="1">
      <alignment horizontal="center" vertical="center"/>
    </xf>
    <xf numFmtId="0" fontId="14" fillId="47" borderId="14" xfId="0" applyFont="1" applyFill="1" applyBorder="1" applyAlignment="1">
      <alignment horizontal="center" vertical="center"/>
    </xf>
    <xf numFmtId="0" fontId="14" fillId="47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65" fillId="42" borderId="13" xfId="0" applyFont="1" applyFill="1" applyBorder="1" applyAlignment="1">
      <alignment horizontal="center" vertical="center" wrapText="1"/>
    </xf>
    <xf numFmtId="0" fontId="65" fillId="42" borderId="14" xfId="0" applyFont="1" applyFill="1" applyBorder="1" applyAlignment="1">
      <alignment horizontal="center" vertical="center" wrapText="1"/>
    </xf>
    <xf numFmtId="0" fontId="65" fillId="42" borderId="11" xfId="0" applyFont="1" applyFill="1" applyBorder="1" applyAlignment="1">
      <alignment horizontal="center" vertical="center" wrapText="1"/>
    </xf>
    <xf numFmtId="0" fontId="65" fillId="42" borderId="12" xfId="0" applyFont="1" applyFill="1" applyBorder="1" applyAlignment="1">
      <alignment horizontal="center" vertical="center" wrapText="1"/>
    </xf>
    <xf numFmtId="0" fontId="65" fillId="42" borderId="16" xfId="0" applyFont="1" applyFill="1" applyBorder="1" applyAlignment="1">
      <alignment horizontal="center" vertical="center" wrapText="1"/>
    </xf>
    <xf numFmtId="0" fontId="65" fillId="42" borderId="15" xfId="0" applyFont="1" applyFill="1" applyBorder="1" applyAlignment="1">
      <alignment horizontal="center" vertical="center" wrapText="1"/>
    </xf>
    <xf numFmtId="0" fontId="65" fillId="42" borderId="19" xfId="0" applyFont="1" applyFill="1" applyBorder="1" applyAlignment="1">
      <alignment horizontal="center" vertical="center" wrapText="1"/>
    </xf>
    <xf numFmtId="0" fontId="65" fillId="42" borderId="23" xfId="0" applyFont="1" applyFill="1" applyBorder="1" applyAlignment="1">
      <alignment horizontal="center" vertical="center" wrapText="1"/>
    </xf>
    <xf numFmtId="0" fontId="65" fillId="42" borderId="22" xfId="0" applyFont="1" applyFill="1" applyBorder="1" applyAlignment="1">
      <alignment horizontal="center" vertical="center" wrapText="1"/>
    </xf>
    <xf numFmtId="0" fontId="65" fillId="42" borderId="13" xfId="0" applyFont="1" applyFill="1" applyBorder="1" applyAlignment="1">
      <alignment horizontal="center" vertical="center" textRotation="90" wrapText="1"/>
    </xf>
    <xf numFmtId="0" fontId="65" fillId="42" borderId="14" xfId="0" applyFont="1" applyFill="1" applyBorder="1" applyAlignment="1">
      <alignment horizontal="center" vertical="center" textRotation="90" wrapText="1"/>
    </xf>
    <xf numFmtId="0" fontId="65" fillId="42" borderId="11" xfId="0" applyFont="1" applyFill="1" applyBorder="1" applyAlignment="1">
      <alignment horizontal="center" vertical="center" textRotation="90" wrapText="1"/>
    </xf>
    <xf numFmtId="0" fontId="70" fillId="0" borderId="0" xfId="0" applyFont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63" fillId="48" borderId="13" xfId="0" applyFont="1" applyFill="1" applyBorder="1" applyAlignment="1">
      <alignment horizontal="center" vertical="center" textRotation="90"/>
    </xf>
    <xf numFmtId="0" fontId="63" fillId="48" borderId="14" xfId="0" applyFont="1" applyFill="1" applyBorder="1" applyAlignment="1">
      <alignment horizontal="center" vertical="center" textRotation="90"/>
    </xf>
    <xf numFmtId="0" fontId="63" fillId="48" borderId="11" xfId="0" applyFont="1" applyFill="1" applyBorder="1" applyAlignment="1">
      <alignment horizontal="center" vertical="center" textRotation="90"/>
    </xf>
    <xf numFmtId="0" fontId="65" fillId="42" borderId="17" xfId="0" applyFont="1" applyFill="1" applyBorder="1" applyAlignment="1">
      <alignment horizontal="center" vertical="center" wrapText="1"/>
    </xf>
    <xf numFmtId="0" fontId="65" fillId="42" borderId="18" xfId="0" applyFont="1" applyFill="1" applyBorder="1" applyAlignment="1">
      <alignment horizontal="center" vertical="center" wrapText="1"/>
    </xf>
    <xf numFmtId="0" fontId="65" fillId="42" borderId="20" xfId="0" applyFont="1" applyFill="1" applyBorder="1" applyAlignment="1">
      <alignment horizontal="center" vertical="center" wrapText="1"/>
    </xf>
    <xf numFmtId="0" fontId="65" fillId="42" borderId="21" xfId="0" applyFont="1" applyFill="1" applyBorder="1" applyAlignment="1">
      <alignment horizontal="center" vertical="center" wrapText="1"/>
    </xf>
    <xf numFmtId="0" fontId="65" fillId="43" borderId="13" xfId="0" applyFont="1" applyFill="1" applyBorder="1" applyAlignment="1">
      <alignment horizontal="center" vertical="center" textRotation="90" wrapText="1"/>
    </xf>
    <xf numFmtId="0" fontId="65" fillId="43" borderId="11" xfId="0" applyFont="1" applyFill="1" applyBorder="1" applyAlignment="1">
      <alignment horizontal="center" vertical="center" textRotation="90" wrapText="1"/>
    </xf>
    <xf numFmtId="0" fontId="65" fillId="33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/>
    </xf>
    <xf numFmtId="0" fontId="4" fillId="33" borderId="10" xfId="56" applyFont="1" applyFill="1" applyBorder="1" applyAlignment="1">
      <alignment horizontal="left" vertical="center" wrapText="1"/>
      <protection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vertical="center"/>
      <protection/>
    </xf>
    <xf numFmtId="0" fontId="3" fillId="36" borderId="12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left" vertical="center" wrapText="1"/>
      <protection/>
    </xf>
    <xf numFmtId="0" fontId="63" fillId="33" borderId="13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63" fillId="33" borderId="14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0" fontId="65" fillId="33" borderId="13" xfId="0" applyFont="1" applyFill="1" applyBorder="1" applyAlignment="1">
      <alignment horizontal="left" vertical="center" wrapText="1"/>
    </xf>
    <xf numFmtId="0" fontId="65" fillId="33" borderId="14" xfId="0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4" fillId="33" borderId="13" xfId="53" applyFont="1" applyFill="1" applyBorder="1" applyAlignment="1">
      <alignment vertical="center" wrapText="1"/>
      <protection/>
    </xf>
    <xf numFmtId="0" fontId="4" fillId="33" borderId="11" xfId="53" applyFont="1" applyFill="1" applyBorder="1" applyAlignment="1">
      <alignment vertical="center" wrapText="1"/>
      <protection/>
    </xf>
    <xf numFmtId="0" fontId="4" fillId="33" borderId="14" xfId="53" applyFont="1" applyFill="1" applyBorder="1" applyAlignment="1">
      <alignment vertical="center" wrapText="1"/>
      <protection/>
    </xf>
    <xf numFmtId="0" fontId="14" fillId="36" borderId="13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left" vertical="center" wrapText="1"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3" fillId="36" borderId="12" xfId="44" applyNumberFormat="1" applyFont="1" applyFill="1" applyBorder="1" applyAlignment="1">
      <alignment horizontal="center" vertical="center" wrapText="1"/>
    </xf>
    <xf numFmtId="0" fontId="3" fillId="36" borderId="16" xfId="44" applyNumberFormat="1" applyFont="1" applyFill="1" applyBorder="1" applyAlignment="1">
      <alignment horizontal="center" vertical="center" wrapText="1"/>
    </xf>
    <xf numFmtId="0" fontId="3" fillId="36" borderId="15" xfId="44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5" fillId="0" borderId="10" xfId="0" applyFont="1" applyBorder="1" applyAlignment="1">
      <alignment horizontal="center" vertical="center" wrapText="1"/>
    </xf>
    <xf numFmtId="0" fontId="71" fillId="33" borderId="0" xfId="0" applyFont="1" applyFill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40" borderId="10" xfId="0" applyFont="1" applyFill="1" applyBorder="1" applyAlignment="1">
      <alignment horizontal="center" vertical="center" wrapText="1"/>
    </xf>
    <xf numFmtId="0" fontId="64" fillId="41" borderId="10" xfId="0" applyFont="1" applyFill="1" applyBorder="1" applyAlignment="1">
      <alignment horizontal="center" vertical="top" wrapText="1"/>
    </xf>
    <xf numFmtId="0" fontId="65" fillId="41" borderId="13" xfId="0" applyFont="1" applyFill="1" applyBorder="1" applyAlignment="1">
      <alignment horizontal="center" vertical="center" wrapText="1"/>
    </xf>
    <xf numFmtId="0" fontId="65" fillId="41" borderId="14" xfId="0" applyFont="1" applyFill="1" applyBorder="1" applyAlignment="1">
      <alignment horizontal="center" vertical="center" wrapText="1"/>
    </xf>
    <xf numFmtId="0" fontId="65" fillId="41" borderId="11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 horizontal="left"/>
    </xf>
    <xf numFmtId="0" fontId="3" fillId="35" borderId="10" xfId="56" applyFont="1" applyFill="1" applyBorder="1" applyAlignment="1">
      <alignment horizontal="center" wrapTex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0" fontId="75" fillId="36" borderId="12" xfId="0" applyFont="1" applyFill="1" applyBorder="1" applyAlignment="1">
      <alignment horizontal="center"/>
    </xf>
    <xf numFmtId="0" fontId="75" fillId="36" borderId="16" xfId="0" applyFont="1" applyFill="1" applyBorder="1" applyAlignment="1">
      <alignment horizontal="center"/>
    </xf>
    <xf numFmtId="0" fontId="75" fillId="36" borderId="15" xfId="0" applyFont="1" applyFill="1" applyBorder="1" applyAlignment="1">
      <alignment horizontal="center"/>
    </xf>
    <xf numFmtId="0" fontId="3" fillId="36" borderId="13" xfId="56" applyFont="1" applyFill="1" applyBorder="1" applyAlignment="1">
      <alignment horizontal="center" vertical="center"/>
      <protection/>
    </xf>
    <xf numFmtId="0" fontId="3" fillId="36" borderId="14" xfId="56" applyFont="1" applyFill="1" applyBorder="1" applyAlignment="1">
      <alignment horizontal="center" vertical="center"/>
      <protection/>
    </xf>
    <xf numFmtId="0" fontId="3" fillId="36" borderId="11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3" fillId="36" borderId="12" xfId="55" applyFont="1" applyFill="1" applyBorder="1" applyAlignment="1">
      <alignment horizontal="center" vertical="center"/>
      <protection/>
    </xf>
    <xf numFmtId="0" fontId="3" fillId="36" borderId="16" xfId="55" applyFont="1" applyFill="1" applyBorder="1" applyAlignment="1">
      <alignment horizontal="center" vertical="center"/>
      <protection/>
    </xf>
    <xf numFmtId="0" fontId="3" fillId="36" borderId="15" xfId="55" applyFont="1" applyFill="1" applyBorder="1" applyAlignment="1">
      <alignment horizontal="center" vertical="center"/>
      <protection/>
    </xf>
    <xf numFmtId="0" fontId="3" fillId="35" borderId="12" xfId="55" applyFont="1" applyFill="1" applyBorder="1" applyAlignment="1">
      <alignment horizontal="center" vertical="center"/>
      <protection/>
    </xf>
    <xf numFmtId="0" fontId="3" fillId="35" borderId="16" xfId="55" applyFont="1" applyFill="1" applyBorder="1" applyAlignment="1">
      <alignment horizontal="center" vertical="center"/>
      <protection/>
    </xf>
    <xf numFmtId="0" fontId="3" fillId="35" borderId="15" xfId="55" applyFont="1" applyFill="1" applyBorder="1" applyAlignment="1">
      <alignment horizontal="center" vertical="center"/>
      <protection/>
    </xf>
    <xf numFmtId="0" fontId="65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 vertical="top" wrapText="1"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36" borderId="10" xfId="53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53" applyFont="1" applyAlignment="1">
      <alignment vertical="center" wrapText="1"/>
      <protection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5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5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3</xdr:col>
      <xdr:colOff>0</xdr:colOff>
      <xdr:row>4</xdr:row>
      <xdr:rowOff>47625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752475" cy="6191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200025</xdr:colOff>
      <xdr:row>1</xdr:row>
      <xdr:rowOff>0</xdr:rowOff>
    </xdr:from>
    <xdr:to>
      <xdr:col>4</xdr:col>
      <xdr:colOff>2724150</xdr:colOff>
      <xdr:row>5</xdr:row>
      <xdr:rowOff>66675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200150" y="180975"/>
          <a:ext cx="38100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9"/>
  <sheetViews>
    <sheetView tabSelected="1" zoomScale="80" zoomScaleNormal="80" zoomScalePageLayoutView="0" workbookViewId="0" topLeftCell="A280">
      <selection activeCell="Q306" sqref="Q306"/>
    </sheetView>
  </sheetViews>
  <sheetFormatPr defaultColWidth="8.796875" defaultRowHeight="14.25"/>
  <cols>
    <col min="1" max="1" width="3.19921875" style="0" customWidth="1"/>
    <col min="2" max="2" width="3.59765625" style="0" customWidth="1"/>
    <col min="3" max="3" width="3.69921875" style="0" customWidth="1"/>
    <col min="4" max="4" width="13.5" style="0" customWidth="1"/>
    <col min="5" max="5" width="32.19921875" style="1" customWidth="1"/>
    <col min="6" max="6" width="5.09765625" style="0" customWidth="1"/>
    <col min="7" max="7" width="8.09765625" style="0" customWidth="1"/>
    <col min="10" max="10" width="5.8984375" style="0" customWidth="1"/>
    <col min="11" max="12" width="5.59765625" style="0" customWidth="1"/>
    <col min="13" max="13" width="5.19921875" style="0" customWidth="1"/>
    <col min="14" max="15" width="5.59765625" style="0" customWidth="1"/>
    <col min="16" max="16" width="6.3984375" style="0" customWidth="1"/>
    <col min="17" max="17" width="6.59765625" style="0" customWidth="1"/>
    <col min="18" max="18" width="7" style="0" customWidth="1"/>
    <col min="19" max="19" width="6.59765625" style="0" customWidth="1"/>
    <col min="20" max="20" width="6.09765625" style="0" customWidth="1"/>
  </cols>
  <sheetData>
    <row r="1" spans="1:20" ht="14.25">
      <c r="A1" s="193"/>
      <c r="B1" s="2"/>
      <c r="C1" s="194"/>
      <c r="D1" s="195"/>
      <c r="E1" s="195"/>
      <c r="F1" s="2"/>
      <c r="G1" s="2"/>
      <c r="H1" s="2"/>
      <c r="I1" s="2"/>
      <c r="J1" s="196"/>
      <c r="K1" s="2"/>
      <c r="L1" s="2"/>
      <c r="M1" s="2"/>
      <c r="N1" s="2"/>
      <c r="O1" s="2"/>
      <c r="P1" s="2"/>
      <c r="Q1" s="2"/>
      <c r="R1" s="2"/>
      <c r="S1" s="2"/>
      <c r="T1" s="214" t="s">
        <v>251</v>
      </c>
    </row>
    <row r="2" spans="1:20" ht="14.25">
      <c r="A2" s="193"/>
      <c r="B2" s="2"/>
      <c r="C2" s="194"/>
      <c r="D2" s="195"/>
      <c r="E2" s="195"/>
      <c r="F2" s="2"/>
      <c r="G2" s="2"/>
      <c r="H2" s="2"/>
      <c r="I2" s="338"/>
      <c r="J2" s="338"/>
      <c r="K2" s="2"/>
      <c r="L2" s="2"/>
      <c r="M2" s="2"/>
      <c r="N2" s="2"/>
      <c r="O2" s="2"/>
      <c r="P2" s="2"/>
      <c r="Q2" s="2"/>
      <c r="R2" s="2"/>
      <c r="S2" s="2"/>
      <c r="T2" s="197"/>
    </row>
    <row r="3" spans="1:20" ht="15.75" customHeight="1">
      <c r="A3" s="198"/>
      <c r="B3" s="199"/>
      <c r="C3" s="200"/>
      <c r="D3" s="201"/>
      <c r="E3" s="201"/>
      <c r="F3" s="2"/>
      <c r="G3" s="2"/>
      <c r="H3" s="2"/>
      <c r="I3" s="2"/>
      <c r="J3" s="196"/>
      <c r="K3" s="2"/>
      <c r="L3" s="2"/>
      <c r="M3" s="2"/>
      <c r="N3" s="2"/>
      <c r="O3" s="2"/>
      <c r="P3" s="2"/>
      <c r="Q3" s="202"/>
      <c r="R3" s="202"/>
      <c r="S3" s="202"/>
      <c r="T3" s="190" t="s">
        <v>222</v>
      </c>
    </row>
    <row r="4" spans="1:20" ht="15" customHeight="1">
      <c r="A4" s="198"/>
      <c r="B4" s="203"/>
      <c r="C4" s="204"/>
      <c r="D4" s="195"/>
      <c r="E4" s="195"/>
      <c r="F4" s="2"/>
      <c r="G4" s="2"/>
      <c r="H4" s="2"/>
      <c r="I4" s="202"/>
      <c r="J4" s="202"/>
      <c r="K4" s="202"/>
      <c r="L4" s="2"/>
      <c r="M4" s="2"/>
      <c r="N4" s="2"/>
      <c r="O4" s="2"/>
      <c r="P4" s="2"/>
      <c r="Q4" s="202"/>
      <c r="R4" s="202"/>
      <c r="S4" s="202"/>
      <c r="T4" s="190" t="s">
        <v>170</v>
      </c>
    </row>
    <row r="5" spans="1:20" ht="12" customHeight="1">
      <c r="A5" s="193"/>
      <c r="B5" s="2"/>
      <c r="C5" s="194"/>
      <c r="D5" s="195"/>
      <c r="E5" s="195"/>
      <c r="F5" s="2"/>
      <c r="G5" s="2"/>
      <c r="H5" s="2"/>
      <c r="I5" s="202"/>
      <c r="J5" s="202"/>
      <c r="K5" s="202"/>
      <c r="L5" s="2"/>
      <c r="M5" s="2"/>
      <c r="N5" s="2"/>
      <c r="O5" s="205"/>
      <c r="P5" s="205"/>
      <c r="Q5" s="205"/>
      <c r="R5" s="205"/>
      <c r="S5" s="205"/>
      <c r="T5" s="190" t="s">
        <v>223</v>
      </c>
    </row>
    <row r="6" spans="1:20" ht="10.5" customHeight="1">
      <c r="A6" s="193"/>
      <c r="B6" s="2"/>
      <c r="C6" s="194"/>
      <c r="D6" s="195"/>
      <c r="E6" s="195"/>
      <c r="F6" s="2"/>
      <c r="G6" s="2"/>
      <c r="H6" s="2"/>
      <c r="I6" s="202"/>
      <c r="J6" s="202"/>
      <c r="K6" s="202"/>
      <c r="L6" s="202"/>
      <c r="M6" s="202"/>
      <c r="N6" s="2"/>
      <c r="O6" s="2"/>
      <c r="P6" s="2"/>
      <c r="Q6" s="2"/>
      <c r="R6" s="2"/>
      <c r="S6" s="2"/>
      <c r="T6" s="190" t="s">
        <v>225</v>
      </c>
    </row>
    <row r="7" spans="1:20" ht="15.75">
      <c r="A7" s="193"/>
      <c r="B7" s="2"/>
      <c r="C7" s="194"/>
      <c r="D7" s="195"/>
      <c r="E7" s="195"/>
      <c r="F7" s="206"/>
      <c r="G7" s="2"/>
      <c r="H7" s="2"/>
      <c r="I7" s="2"/>
      <c r="J7" s="196"/>
      <c r="K7" s="2"/>
      <c r="L7" s="2"/>
      <c r="M7" s="2"/>
      <c r="N7" s="2"/>
      <c r="O7" s="2"/>
      <c r="P7" s="2"/>
      <c r="Q7" s="2"/>
      <c r="R7" s="2"/>
      <c r="S7" s="2"/>
      <c r="T7" s="190" t="s">
        <v>249</v>
      </c>
    </row>
    <row r="8" spans="1:20" s="94" customFormat="1" ht="15.75">
      <c r="A8" s="193"/>
      <c r="B8" s="2"/>
      <c r="C8" s="194"/>
      <c r="D8" s="195"/>
      <c r="E8" s="195"/>
      <c r="F8" s="206"/>
      <c r="G8" s="2"/>
      <c r="H8" s="2"/>
      <c r="I8" s="2"/>
      <c r="J8" s="196"/>
      <c r="K8" s="2"/>
      <c r="L8" s="2"/>
      <c r="M8" s="2"/>
      <c r="N8" s="2"/>
      <c r="O8" s="2"/>
      <c r="P8" s="2"/>
      <c r="Q8" s="2"/>
      <c r="R8" s="2"/>
      <c r="S8" s="2"/>
      <c r="T8" s="190" t="s">
        <v>252</v>
      </c>
    </row>
    <row r="9" spans="1:20" ht="21.75" customHeight="1">
      <c r="A9" s="331" t="s">
        <v>169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</row>
    <row r="10" spans="1:20" ht="19.5" customHeight="1">
      <c r="A10" s="332" t="s">
        <v>168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</row>
    <row r="11" spans="1:20" ht="16.5" customHeight="1">
      <c r="A11" s="332" t="s">
        <v>167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</row>
    <row r="12" spans="1:20" ht="20.25" customHeight="1">
      <c r="A12" s="332" t="s">
        <v>171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</row>
    <row r="13" spans="1:20" ht="17.25" customHeight="1">
      <c r="A13" s="332" t="s">
        <v>166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</row>
    <row r="14" spans="1:20" ht="15.75" customHeight="1">
      <c r="A14" s="332" t="s">
        <v>165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</row>
    <row r="15" spans="1:20" ht="18.75" customHeight="1">
      <c r="A15" s="332" t="s">
        <v>164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</row>
    <row r="16" spans="1:20" ht="18.75" customHeight="1">
      <c r="A16" s="332" t="s">
        <v>232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</row>
    <row r="17" spans="1:5" ht="15.75" customHeight="1">
      <c r="A17" s="51"/>
      <c r="C17" s="50"/>
      <c r="E17"/>
    </row>
    <row r="18" spans="1:20" ht="23.25" customHeight="1">
      <c r="A18" s="333" t="s">
        <v>163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</row>
    <row r="19" spans="1:21" ht="14.25" customHeight="1">
      <c r="A19" s="264" t="s">
        <v>151</v>
      </c>
      <c r="B19" s="267" t="s">
        <v>162</v>
      </c>
      <c r="C19" s="267" t="s">
        <v>161</v>
      </c>
      <c r="D19" s="258" t="s">
        <v>156</v>
      </c>
      <c r="E19" s="258" t="s">
        <v>155</v>
      </c>
      <c r="F19" s="267" t="s">
        <v>160</v>
      </c>
      <c r="G19" s="258" t="s">
        <v>154</v>
      </c>
      <c r="H19" s="261" t="s">
        <v>158</v>
      </c>
      <c r="I19" s="262"/>
      <c r="J19" s="262"/>
      <c r="K19" s="262"/>
      <c r="L19" s="262"/>
      <c r="M19" s="262"/>
      <c r="N19" s="262"/>
      <c r="O19" s="262"/>
      <c r="P19" s="263"/>
      <c r="Q19" s="261" t="s">
        <v>159</v>
      </c>
      <c r="R19" s="262"/>
      <c r="S19" s="263"/>
      <c r="T19" s="272" t="s">
        <v>172</v>
      </c>
      <c r="U19" s="56"/>
    </row>
    <row r="20" spans="1:20" ht="14.25" customHeight="1">
      <c r="A20" s="265"/>
      <c r="B20" s="268"/>
      <c r="C20" s="268"/>
      <c r="D20" s="259"/>
      <c r="E20" s="259"/>
      <c r="F20" s="268"/>
      <c r="G20" s="259"/>
      <c r="H20" s="275" t="s">
        <v>153</v>
      </c>
      <c r="I20" s="276"/>
      <c r="J20" s="264"/>
      <c r="K20" s="261" t="s">
        <v>157</v>
      </c>
      <c r="L20" s="262"/>
      <c r="M20" s="262"/>
      <c r="N20" s="262"/>
      <c r="O20" s="262"/>
      <c r="P20" s="263"/>
      <c r="Q20" s="267" t="s">
        <v>153</v>
      </c>
      <c r="R20" s="261" t="s">
        <v>157</v>
      </c>
      <c r="S20" s="263"/>
      <c r="T20" s="273"/>
    </row>
    <row r="21" spans="1:20" ht="29.25" customHeight="1">
      <c r="A21" s="265"/>
      <c r="B21" s="268"/>
      <c r="C21" s="268"/>
      <c r="D21" s="259"/>
      <c r="E21" s="259"/>
      <c r="F21" s="268"/>
      <c r="G21" s="259"/>
      <c r="H21" s="277"/>
      <c r="I21" s="278"/>
      <c r="J21" s="266"/>
      <c r="K21" s="261" t="s">
        <v>173</v>
      </c>
      <c r="L21" s="262"/>
      <c r="M21" s="262"/>
      <c r="N21" s="262"/>
      <c r="O21" s="263"/>
      <c r="P21" s="279" t="s">
        <v>174</v>
      </c>
      <c r="Q21" s="268"/>
      <c r="R21" s="267" t="s">
        <v>152</v>
      </c>
      <c r="S21" s="279" t="s">
        <v>150</v>
      </c>
      <c r="T21" s="273"/>
    </row>
    <row r="22" spans="1:20" ht="76.5" customHeight="1">
      <c r="A22" s="266"/>
      <c r="B22" s="269"/>
      <c r="C22" s="269"/>
      <c r="D22" s="260"/>
      <c r="E22" s="260"/>
      <c r="F22" s="269"/>
      <c r="G22" s="260"/>
      <c r="H22" s="57" t="s">
        <v>175</v>
      </c>
      <c r="I22" s="58" t="s">
        <v>150</v>
      </c>
      <c r="J22" s="57" t="s">
        <v>149</v>
      </c>
      <c r="K22" s="59" t="s">
        <v>233</v>
      </c>
      <c r="L22" s="59" t="s">
        <v>234</v>
      </c>
      <c r="M22" s="59" t="s">
        <v>235</v>
      </c>
      <c r="N22" s="59" t="s">
        <v>236</v>
      </c>
      <c r="O22" s="59" t="s">
        <v>237</v>
      </c>
      <c r="P22" s="280"/>
      <c r="Q22" s="269"/>
      <c r="R22" s="269"/>
      <c r="S22" s="280"/>
      <c r="T22" s="274"/>
    </row>
    <row r="23" spans="1:20" ht="15" customHeight="1">
      <c r="A23" s="330">
        <v>1</v>
      </c>
      <c r="B23" s="335" t="s">
        <v>148</v>
      </c>
      <c r="C23" s="60">
        <v>1</v>
      </c>
      <c r="D23" s="61" t="s">
        <v>147</v>
      </c>
      <c r="E23" s="323" t="s">
        <v>146</v>
      </c>
      <c r="F23" s="62" t="s">
        <v>25</v>
      </c>
      <c r="G23" s="62" t="s">
        <v>14</v>
      </c>
      <c r="H23" s="62">
        <v>30</v>
      </c>
      <c r="I23" s="63">
        <f>P23</f>
        <v>20</v>
      </c>
      <c r="J23" s="63">
        <f>H23+I23</f>
        <v>50</v>
      </c>
      <c r="K23" s="62">
        <v>30</v>
      </c>
      <c r="L23" s="62"/>
      <c r="M23" s="62"/>
      <c r="N23" s="62"/>
      <c r="O23" s="63"/>
      <c r="P23" s="63">
        <v>20</v>
      </c>
      <c r="Q23" s="63">
        <v>2</v>
      </c>
      <c r="R23" s="63">
        <v>1.2</v>
      </c>
      <c r="S23" s="63">
        <v>0.8</v>
      </c>
      <c r="T23" s="64">
        <v>0</v>
      </c>
    </row>
    <row r="24" spans="1:20" ht="15" customHeight="1">
      <c r="A24" s="330"/>
      <c r="B24" s="336"/>
      <c r="C24" s="60">
        <v>1</v>
      </c>
      <c r="D24" s="61" t="s">
        <v>145</v>
      </c>
      <c r="E24" s="323"/>
      <c r="F24" s="62" t="s">
        <v>25</v>
      </c>
      <c r="G24" s="62" t="s">
        <v>5</v>
      </c>
      <c r="H24" s="62">
        <v>30</v>
      </c>
      <c r="I24" s="63">
        <f aca="true" t="shared" si="0" ref="I24:I36">P24</f>
        <v>20</v>
      </c>
      <c r="J24" s="63">
        <f aca="true" t="shared" si="1" ref="J24:J36">H24+I24</f>
        <v>50</v>
      </c>
      <c r="K24" s="62"/>
      <c r="L24" s="62">
        <v>30</v>
      </c>
      <c r="M24" s="62"/>
      <c r="N24" s="62"/>
      <c r="O24" s="62"/>
      <c r="P24" s="62">
        <v>20</v>
      </c>
      <c r="Q24" s="62">
        <v>2</v>
      </c>
      <c r="R24" s="62">
        <v>1.2</v>
      </c>
      <c r="S24" s="62">
        <v>0.8</v>
      </c>
      <c r="T24" s="64">
        <v>0</v>
      </c>
    </row>
    <row r="25" spans="1:20" ht="20.25" customHeight="1">
      <c r="A25" s="62">
        <v>2</v>
      </c>
      <c r="B25" s="336"/>
      <c r="C25" s="60">
        <v>1</v>
      </c>
      <c r="D25" s="61" t="s">
        <v>144</v>
      </c>
      <c r="E25" s="61" t="s">
        <v>143</v>
      </c>
      <c r="F25" s="62" t="s">
        <v>63</v>
      </c>
      <c r="G25" s="62" t="s">
        <v>10</v>
      </c>
      <c r="H25" s="62">
        <v>30</v>
      </c>
      <c r="I25" s="63">
        <f t="shared" si="0"/>
        <v>40</v>
      </c>
      <c r="J25" s="63">
        <f t="shared" si="1"/>
        <v>70</v>
      </c>
      <c r="K25" s="62">
        <v>30</v>
      </c>
      <c r="L25" s="62"/>
      <c r="M25" s="62"/>
      <c r="N25" s="62"/>
      <c r="O25" s="62"/>
      <c r="P25" s="62">
        <v>40</v>
      </c>
      <c r="Q25" s="62">
        <v>3</v>
      </c>
      <c r="R25" s="62">
        <v>1.4</v>
      </c>
      <c r="S25" s="62">
        <v>1.6</v>
      </c>
      <c r="T25" s="64">
        <v>5</v>
      </c>
    </row>
    <row r="26" spans="1:20" ht="15.75" customHeight="1">
      <c r="A26" s="62">
        <v>3</v>
      </c>
      <c r="B26" s="336"/>
      <c r="C26" s="60">
        <v>1</v>
      </c>
      <c r="D26" s="61" t="s">
        <v>142</v>
      </c>
      <c r="E26" s="61" t="s">
        <v>141</v>
      </c>
      <c r="F26" s="62" t="s">
        <v>25</v>
      </c>
      <c r="G26" s="62" t="s">
        <v>10</v>
      </c>
      <c r="H26" s="62">
        <v>30</v>
      </c>
      <c r="I26" s="63">
        <f t="shared" si="0"/>
        <v>20</v>
      </c>
      <c r="J26" s="63">
        <f t="shared" si="1"/>
        <v>50</v>
      </c>
      <c r="K26" s="62"/>
      <c r="L26" s="62"/>
      <c r="M26" s="62">
        <v>30</v>
      </c>
      <c r="N26" s="62"/>
      <c r="O26" s="62"/>
      <c r="P26" s="62">
        <v>20</v>
      </c>
      <c r="Q26" s="62">
        <v>2</v>
      </c>
      <c r="R26" s="62">
        <v>1.2</v>
      </c>
      <c r="S26" s="62">
        <v>0.8</v>
      </c>
      <c r="T26" s="64">
        <v>0</v>
      </c>
    </row>
    <row r="27" spans="1:20" ht="29.25" customHeight="1">
      <c r="A27" s="62">
        <v>4</v>
      </c>
      <c r="B27" s="336"/>
      <c r="C27" s="60">
        <v>1</v>
      </c>
      <c r="D27" s="219" t="s">
        <v>140</v>
      </c>
      <c r="E27" s="61" t="s">
        <v>139</v>
      </c>
      <c r="F27" s="62" t="s">
        <v>17</v>
      </c>
      <c r="G27" s="62" t="s">
        <v>10</v>
      </c>
      <c r="H27" s="62">
        <v>15</v>
      </c>
      <c r="I27" s="63">
        <f t="shared" si="0"/>
        <v>10</v>
      </c>
      <c r="J27" s="63">
        <f t="shared" si="1"/>
        <v>25</v>
      </c>
      <c r="K27" s="62">
        <v>15</v>
      </c>
      <c r="L27" s="62"/>
      <c r="M27" s="62"/>
      <c r="N27" s="62"/>
      <c r="O27" s="62"/>
      <c r="P27" s="62">
        <v>10</v>
      </c>
      <c r="Q27" s="62">
        <v>1</v>
      </c>
      <c r="R27" s="62">
        <v>0.6</v>
      </c>
      <c r="S27" s="62">
        <v>0.4</v>
      </c>
      <c r="T27" s="64">
        <v>0</v>
      </c>
    </row>
    <row r="28" spans="1:20" ht="18" customHeight="1">
      <c r="A28" s="62">
        <v>5</v>
      </c>
      <c r="B28" s="336"/>
      <c r="C28" s="60">
        <v>1</v>
      </c>
      <c r="D28" s="61" t="s">
        <v>138</v>
      </c>
      <c r="E28" s="61" t="s">
        <v>137</v>
      </c>
      <c r="F28" s="62" t="s">
        <v>25</v>
      </c>
      <c r="G28" s="62" t="s">
        <v>5</v>
      </c>
      <c r="H28" s="62">
        <v>30</v>
      </c>
      <c r="I28" s="63">
        <f t="shared" si="0"/>
        <v>35</v>
      </c>
      <c r="J28" s="63">
        <f t="shared" si="1"/>
        <v>65</v>
      </c>
      <c r="K28" s="62">
        <v>30</v>
      </c>
      <c r="L28" s="62"/>
      <c r="M28" s="62"/>
      <c r="N28" s="62"/>
      <c r="O28" s="62"/>
      <c r="P28" s="62">
        <v>35</v>
      </c>
      <c r="Q28" s="62">
        <v>3</v>
      </c>
      <c r="R28" s="62">
        <v>1.6</v>
      </c>
      <c r="S28" s="62">
        <v>1.4</v>
      </c>
      <c r="T28" s="64">
        <v>10</v>
      </c>
    </row>
    <row r="29" spans="1:20" ht="18" customHeight="1">
      <c r="A29" s="62">
        <v>6</v>
      </c>
      <c r="B29" s="336"/>
      <c r="C29" s="60">
        <v>1</v>
      </c>
      <c r="D29" s="61" t="s">
        <v>136</v>
      </c>
      <c r="E29" s="61" t="s">
        <v>135</v>
      </c>
      <c r="F29" s="62" t="s">
        <v>97</v>
      </c>
      <c r="G29" s="62" t="s">
        <v>14</v>
      </c>
      <c r="H29" s="62">
        <v>30</v>
      </c>
      <c r="I29" s="63">
        <f t="shared" si="0"/>
        <v>35</v>
      </c>
      <c r="J29" s="63">
        <f t="shared" si="1"/>
        <v>65</v>
      </c>
      <c r="K29" s="62">
        <v>30</v>
      </c>
      <c r="L29" s="62"/>
      <c r="M29" s="62"/>
      <c r="N29" s="62"/>
      <c r="O29" s="62"/>
      <c r="P29" s="62">
        <v>35</v>
      </c>
      <c r="Q29" s="62">
        <v>3</v>
      </c>
      <c r="R29" s="62">
        <v>1.6</v>
      </c>
      <c r="S29" s="62">
        <v>1.4</v>
      </c>
      <c r="T29" s="64">
        <v>10</v>
      </c>
    </row>
    <row r="30" spans="1:20" ht="14.25">
      <c r="A30" s="62">
        <v>7</v>
      </c>
      <c r="B30" s="336"/>
      <c r="C30" s="60">
        <v>1</v>
      </c>
      <c r="D30" s="61" t="s">
        <v>134</v>
      </c>
      <c r="E30" s="61" t="s">
        <v>133</v>
      </c>
      <c r="F30" s="62" t="s">
        <v>63</v>
      </c>
      <c r="G30" s="62" t="s">
        <v>10</v>
      </c>
      <c r="H30" s="62">
        <v>20</v>
      </c>
      <c r="I30" s="63">
        <f t="shared" si="0"/>
        <v>30</v>
      </c>
      <c r="J30" s="63">
        <f t="shared" si="1"/>
        <v>50</v>
      </c>
      <c r="K30" s="62">
        <v>20</v>
      </c>
      <c r="L30" s="62"/>
      <c r="M30" s="62"/>
      <c r="N30" s="62"/>
      <c r="O30" s="62"/>
      <c r="P30" s="62">
        <v>30</v>
      </c>
      <c r="Q30" s="62">
        <v>2</v>
      </c>
      <c r="R30" s="62">
        <v>0.8</v>
      </c>
      <c r="S30" s="62">
        <v>1.2</v>
      </c>
      <c r="T30" s="64">
        <v>0</v>
      </c>
    </row>
    <row r="31" spans="1:20" ht="14.25">
      <c r="A31" s="330">
        <v>8</v>
      </c>
      <c r="B31" s="336"/>
      <c r="C31" s="60">
        <v>1</v>
      </c>
      <c r="D31" s="65" t="s">
        <v>132</v>
      </c>
      <c r="E31" s="313" t="s">
        <v>131</v>
      </c>
      <c r="F31" s="62" t="s">
        <v>63</v>
      </c>
      <c r="G31" s="62" t="s">
        <v>14</v>
      </c>
      <c r="H31" s="62">
        <v>30</v>
      </c>
      <c r="I31" s="63">
        <f t="shared" si="0"/>
        <v>20</v>
      </c>
      <c r="J31" s="63">
        <f t="shared" si="1"/>
        <v>50</v>
      </c>
      <c r="K31" s="62">
        <v>30</v>
      </c>
      <c r="L31" s="62"/>
      <c r="M31" s="62"/>
      <c r="N31" s="62"/>
      <c r="O31" s="62"/>
      <c r="P31" s="62">
        <v>20</v>
      </c>
      <c r="Q31" s="62">
        <v>2</v>
      </c>
      <c r="R31" s="62">
        <v>1.2</v>
      </c>
      <c r="S31" s="62">
        <v>0.8</v>
      </c>
      <c r="T31" s="64">
        <v>0</v>
      </c>
    </row>
    <row r="32" spans="1:20" ht="12" customHeight="1">
      <c r="A32" s="330"/>
      <c r="B32" s="336"/>
      <c r="C32" s="60">
        <v>1</v>
      </c>
      <c r="D32" s="65" t="s">
        <v>130</v>
      </c>
      <c r="E32" s="313"/>
      <c r="F32" s="62" t="s">
        <v>63</v>
      </c>
      <c r="G32" s="62" t="s">
        <v>5</v>
      </c>
      <c r="H32" s="62">
        <v>30</v>
      </c>
      <c r="I32" s="63">
        <f t="shared" si="0"/>
        <v>20</v>
      </c>
      <c r="J32" s="63">
        <f t="shared" si="1"/>
        <v>50</v>
      </c>
      <c r="K32" s="62"/>
      <c r="L32" s="62">
        <v>30</v>
      </c>
      <c r="M32" s="62"/>
      <c r="N32" s="62"/>
      <c r="O32" s="62"/>
      <c r="P32" s="62">
        <v>20</v>
      </c>
      <c r="Q32" s="62">
        <v>2</v>
      </c>
      <c r="R32" s="62">
        <v>1.2</v>
      </c>
      <c r="S32" s="62">
        <v>0.8</v>
      </c>
      <c r="T32" s="64">
        <v>0</v>
      </c>
    </row>
    <row r="33" spans="1:20" ht="14.25">
      <c r="A33" s="330">
        <v>9</v>
      </c>
      <c r="B33" s="336"/>
      <c r="C33" s="60">
        <v>1</v>
      </c>
      <c r="D33" s="65" t="s">
        <v>129</v>
      </c>
      <c r="E33" s="313" t="s">
        <v>128</v>
      </c>
      <c r="F33" s="62" t="s">
        <v>63</v>
      </c>
      <c r="G33" s="62" t="s">
        <v>5</v>
      </c>
      <c r="H33" s="62">
        <v>30</v>
      </c>
      <c r="I33" s="63">
        <f t="shared" si="0"/>
        <v>20</v>
      </c>
      <c r="J33" s="63">
        <f t="shared" si="1"/>
        <v>50</v>
      </c>
      <c r="K33" s="62">
        <v>30</v>
      </c>
      <c r="L33" s="62"/>
      <c r="M33" s="62"/>
      <c r="N33" s="62"/>
      <c r="O33" s="62"/>
      <c r="P33" s="62">
        <v>20</v>
      </c>
      <c r="Q33" s="62">
        <v>2</v>
      </c>
      <c r="R33" s="62">
        <v>1.2</v>
      </c>
      <c r="S33" s="62">
        <v>0.8</v>
      </c>
      <c r="T33" s="64">
        <v>0</v>
      </c>
    </row>
    <row r="34" spans="1:20" ht="15.75" customHeight="1">
      <c r="A34" s="330"/>
      <c r="B34" s="336"/>
      <c r="C34" s="60">
        <v>1</v>
      </c>
      <c r="D34" s="65" t="s">
        <v>127</v>
      </c>
      <c r="E34" s="313"/>
      <c r="F34" s="62" t="s">
        <v>63</v>
      </c>
      <c r="G34" s="62" t="s">
        <v>5</v>
      </c>
      <c r="H34" s="62">
        <v>30</v>
      </c>
      <c r="I34" s="63">
        <f t="shared" si="0"/>
        <v>35</v>
      </c>
      <c r="J34" s="63">
        <f t="shared" si="1"/>
        <v>65</v>
      </c>
      <c r="K34" s="62"/>
      <c r="L34" s="62">
        <v>30</v>
      </c>
      <c r="M34" s="62"/>
      <c r="N34" s="62"/>
      <c r="O34" s="62"/>
      <c r="P34" s="62">
        <v>35</v>
      </c>
      <c r="Q34" s="62">
        <v>3</v>
      </c>
      <c r="R34" s="62">
        <v>1.6</v>
      </c>
      <c r="S34" s="62">
        <v>1.4</v>
      </c>
      <c r="T34" s="64">
        <v>10</v>
      </c>
    </row>
    <row r="35" spans="1:20" ht="14.25">
      <c r="A35" s="330">
        <v>10</v>
      </c>
      <c r="B35" s="336"/>
      <c r="C35" s="60">
        <v>1</v>
      </c>
      <c r="D35" s="65" t="s">
        <v>126</v>
      </c>
      <c r="E35" s="313" t="s">
        <v>125</v>
      </c>
      <c r="F35" s="62" t="s">
        <v>25</v>
      </c>
      <c r="G35" s="62" t="s">
        <v>5</v>
      </c>
      <c r="H35" s="62">
        <v>15</v>
      </c>
      <c r="I35" s="63">
        <f t="shared" si="0"/>
        <v>10</v>
      </c>
      <c r="J35" s="63">
        <f t="shared" si="1"/>
        <v>25</v>
      </c>
      <c r="K35" s="62">
        <v>15</v>
      </c>
      <c r="L35" s="62"/>
      <c r="M35" s="62"/>
      <c r="N35" s="62"/>
      <c r="O35" s="62"/>
      <c r="P35" s="62">
        <v>10</v>
      </c>
      <c r="Q35" s="62">
        <v>1</v>
      </c>
      <c r="R35" s="62">
        <v>0.6</v>
      </c>
      <c r="S35" s="62">
        <v>0.4</v>
      </c>
      <c r="T35" s="64">
        <v>0</v>
      </c>
    </row>
    <row r="36" spans="1:20" ht="14.25" customHeight="1">
      <c r="A36" s="330"/>
      <c r="B36" s="336"/>
      <c r="C36" s="60">
        <v>1</v>
      </c>
      <c r="D36" s="65" t="s">
        <v>124</v>
      </c>
      <c r="E36" s="313"/>
      <c r="F36" s="62" t="s">
        <v>25</v>
      </c>
      <c r="G36" s="62" t="s">
        <v>5</v>
      </c>
      <c r="H36" s="62">
        <v>30</v>
      </c>
      <c r="I36" s="63">
        <f t="shared" si="0"/>
        <v>20</v>
      </c>
      <c r="J36" s="63">
        <f t="shared" si="1"/>
        <v>50</v>
      </c>
      <c r="K36" s="62"/>
      <c r="L36" s="62">
        <v>30</v>
      </c>
      <c r="M36" s="62"/>
      <c r="N36" s="62"/>
      <c r="O36" s="62"/>
      <c r="P36" s="62">
        <v>20</v>
      </c>
      <c r="Q36" s="62">
        <v>2</v>
      </c>
      <c r="R36" s="62">
        <v>1.2</v>
      </c>
      <c r="S36" s="62">
        <v>0.8</v>
      </c>
      <c r="T36" s="64">
        <v>0</v>
      </c>
    </row>
    <row r="37" spans="1:20" ht="13.5" customHeight="1">
      <c r="A37" s="60"/>
      <c r="B37" s="336"/>
      <c r="C37" s="334" t="s">
        <v>123</v>
      </c>
      <c r="D37" s="334"/>
      <c r="E37" s="334"/>
      <c r="F37" s="334"/>
      <c r="G37" s="334"/>
      <c r="H37" s="49">
        <f>SUM(H23:H36)</f>
        <v>380</v>
      </c>
      <c r="I37" s="212">
        <f aca="true" t="shared" si="2" ref="I37:T37">SUM(I23:I36)</f>
        <v>335</v>
      </c>
      <c r="J37" s="212">
        <f t="shared" si="2"/>
        <v>715</v>
      </c>
      <c r="K37" s="212">
        <f t="shared" si="2"/>
        <v>230</v>
      </c>
      <c r="L37" s="212">
        <f t="shared" si="2"/>
        <v>120</v>
      </c>
      <c r="M37" s="212">
        <f t="shared" si="2"/>
        <v>30</v>
      </c>
      <c r="N37" s="212">
        <f t="shared" si="2"/>
        <v>0</v>
      </c>
      <c r="O37" s="212">
        <f t="shared" si="2"/>
        <v>0</v>
      </c>
      <c r="P37" s="212">
        <f t="shared" si="2"/>
        <v>335</v>
      </c>
      <c r="Q37" s="212">
        <f t="shared" si="2"/>
        <v>30</v>
      </c>
      <c r="R37" s="212">
        <f t="shared" si="2"/>
        <v>16.599999999999998</v>
      </c>
      <c r="S37" s="212">
        <f t="shared" si="2"/>
        <v>13.400000000000004</v>
      </c>
      <c r="T37" s="212">
        <f t="shared" si="2"/>
        <v>35</v>
      </c>
    </row>
    <row r="38" spans="1:20" ht="14.25">
      <c r="A38" s="330">
        <v>11</v>
      </c>
      <c r="B38" s="336"/>
      <c r="C38" s="298">
        <v>2</v>
      </c>
      <c r="D38" s="90" t="s">
        <v>122</v>
      </c>
      <c r="E38" s="281" t="s">
        <v>121</v>
      </c>
      <c r="F38" s="91" t="s">
        <v>25</v>
      </c>
      <c r="G38" s="91" t="s">
        <v>14</v>
      </c>
      <c r="H38" s="91">
        <v>45</v>
      </c>
      <c r="I38" s="91">
        <f>P38</f>
        <v>20</v>
      </c>
      <c r="J38" s="91">
        <f>H38+I38</f>
        <v>65</v>
      </c>
      <c r="K38" s="91">
        <v>45</v>
      </c>
      <c r="L38" s="91"/>
      <c r="M38" s="91"/>
      <c r="N38" s="91"/>
      <c r="O38" s="91"/>
      <c r="P38" s="91">
        <v>20</v>
      </c>
      <c r="Q38" s="91">
        <v>3</v>
      </c>
      <c r="R38" s="91">
        <v>2.1999999999999997</v>
      </c>
      <c r="S38" s="91">
        <v>0.8</v>
      </c>
      <c r="T38" s="64">
        <v>10</v>
      </c>
    </row>
    <row r="39" spans="1:20" ht="14.25">
      <c r="A39" s="330"/>
      <c r="B39" s="336"/>
      <c r="C39" s="298"/>
      <c r="D39" s="71" t="s">
        <v>120</v>
      </c>
      <c r="E39" s="281"/>
      <c r="F39" s="91" t="s">
        <v>25</v>
      </c>
      <c r="G39" s="91" t="s">
        <v>5</v>
      </c>
      <c r="H39" s="91">
        <v>45</v>
      </c>
      <c r="I39" s="91">
        <f aca="true" t="shared" si="3" ref="I39:I54">P39</f>
        <v>20</v>
      </c>
      <c r="J39" s="91">
        <f aca="true" t="shared" si="4" ref="J39:J54">H39+I39</f>
        <v>65</v>
      </c>
      <c r="K39" s="91"/>
      <c r="L39" s="91">
        <v>45</v>
      </c>
      <c r="M39" s="91"/>
      <c r="N39" s="91"/>
      <c r="O39" s="91"/>
      <c r="P39" s="91">
        <v>20</v>
      </c>
      <c r="Q39" s="91">
        <v>3</v>
      </c>
      <c r="R39" s="91">
        <v>2.1999999999999997</v>
      </c>
      <c r="S39" s="91">
        <v>0.8</v>
      </c>
      <c r="T39" s="64">
        <v>10</v>
      </c>
    </row>
    <row r="40" spans="1:20" ht="14.25">
      <c r="A40" s="62">
        <v>12</v>
      </c>
      <c r="B40" s="336"/>
      <c r="C40" s="60">
        <v>2</v>
      </c>
      <c r="D40" s="92" t="s">
        <v>119</v>
      </c>
      <c r="E40" s="92" t="s">
        <v>35</v>
      </c>
      <c r="F40" s="91" t="s">
        <v>17</v>
      </c>
      <c r="G40" s="91" t="s">
        <v>5</v>
      </c>
      <c r="H40" s="91">
        <v>30</v>
      </c>
      <c r="I40" s="91">
        <f t="shared" si="3"/>
        <v>20</v>
      </c>
      <c r="J40" s="91">
        <f t="shared" si="4"/>
        <v>50</v>
      </c>
      <c r="K40" s="91"/>
      <c r="L40" s="91">
        <v>30</v>
      </c>
      <c r="M40" s="91"/>
      <c r="N40" s="91"/>
      <c r="O40" s="91"/>
      <c r="P40" s="91">
        <v>20</v>
      </c>
      <c r="Q40" s="91">
        <v>2</v>
      </c>
      <c r="R40" s="91">
        <v>1.2</v>
      </c>
      <c r="S40" s="91">
        <v>0.8</v>
      </c>
      <c r="T40" s="64">
        <v>0</v>
      </c>
    </row>
    <row r="41" spans="1:20" ht="14.25">
      <c r="A41" s="330">
        <v>13</v>
      </c>
      <c r="B41" s="336"/>
      <c r="C41" s="60">
        <v>2</v>
      </c>
      <c r="D41" s="90" t="s">
        <v>118</v>
      </c>
      <c r="E41" s="249" t="s">
        <v>117</v>
      </c>
      <c r="F41" s="91" t="s">
        <v>22</v>
      </c>
      <c r="G41" s="91" t="s">
        <v>10</v>
      </c>
      <c r="H41" s="91">
        <v>30</v>
      </c>
      <c r="I41" s="91">
        <f t="shared" si="3"/>
        <v>5</v>
      </c>
      <c r="J41" s="91">
        <f t="shared" si="4"/>
        <v>35</v>
      </c>
      <c r="K41" s="91">
        <v>30</v>
      </c>
      <c r="L41" s="91"/>
      <c r="M41" s="91"/>
      <c r="N41" s="91"/>
      <c r="O41" s="91"/>
      <c r="P41" s="91">
        <v>5</v>
      </c>
      <c r="Q41" s="91">
        <v>1</v>
      </c>
      <c r="R41" s="91">
        <v>0.8</v>
      </c>
      <c r="S41" s="91">
        <v>0.2</v>
      </c>
      <c r="T41" s="64">
        <v>0</v>
      </c>
    </row>
    <row r="42" spans="1:20" ht="14.25">
      <c r="A42" s="330"/>
      <c r="B42" s="336"/>
      <c r="C42" s="60">
        <v>2</v>
      </c>
      <c r="D42" s="90" t="s">
        <v>116</v>
      </c>
      <c r="E42" s="249"/>
      <c r="F42" s="91" t="s">
        <v>22</v>
      </c>
      <c r="G42" s="91" t="s">
        <v>5</v>
      </c>
      <c r="H42" s="91">
        <v>30</v>
      </c>
      <c r="I42" s="91">
        <f t="shared" si="3"/>
        <v>0</v>
      </c>
      <c r="J42" s="91">
        <f t="shared" si="4"/>
        <v>30</v>
      </c>
      <c r="K42" s="91"/>
      <c r="L42" s="91">
        <v>30</v>
      </c>
      <c r="M42" s="91"/>
      <c r="N42" s="91"/>
      <c r="O42" s="91"/>
      <c r="P42" s="91">
        <v>0</v>
      </c>
      <c r="Q42" s="91">
        <v>1</v>
      </c>
      <c r="R42" s="91">
        <v>1</v>
      </c>
      <c r="S42" s="91">
        <v>0</v>
      </c>
      <c r="T42" s="64">
        <v>0</v>
      </c>
    </row>
    <row r="43" spans="1:20" ht="14.25">
      <c r="A43" s="330">
        <v>14</v>
      </c>
      <c r="B43" s="336"/>
      <c r="C43" s="60">
        <v>2</v>
      </c>
      <c r="D43" s="90" t="s">
        <v>115</v>
      </c>
      <c r="E43" s="249" t="s">
        <v>114</v>
      </c>
      <c r="F43" s="91" t="s">
        <v>63</v>
      </c>
      <c r="G43" s="91" t="s">
        <v>5</v>
      </c>
      <c r="H43" s="91">
        <v>15</v>
      </c>
      <c r="I43" s="91">
        <f t="shared" si="3"/>
        <v>10</v>
      </c>
      <c r="J43" s="91">
        <f t="shared" si="4"/>
        <v>25</v>
      </c>
      <c r="K43" s="91">
        <v>15</v>
      </c>
      <c r="L43" s="91"/>
      <c r="M43" s="91"/>
      <c r="N43" s="91"/>
      <c r="O43" s="91"/>
      <c r="P43" s="91">
        <v>10</v>
      </c>
      <c r="Q43" s="91">
        <v>1</v>
      </c>
      <c r="R43" s="91">
        <v>0.6</v>
      </c>
      <c r="S43" s="91">
        <v>0.4</v>
      </c>
      <c r="T43" s="64">
        <v>0</v>
      </c>
    </row>
    <row r="44" spans="1:20" ht="14.25" customHeight="1">
      <c r="A44" s="330"/>
      <c r="B44" s="336"/>
      <c r="C44" s="60">
        <v>2</v>
      </c>
      <c r="D44" s="90" t="s">
        <v>113</v>
      </c>
      <c r="E44" s="249"/>
      <c r="F44" s="91" t="s">
        <v>63</v>
      </c>
      <c r="G44" s="91" t="s">
        <v>5</v>
      </c>
      <c r="H44" s="91">
        <v>15</v>
      </c>
      <c r="I44" s="91">
        <f t="shared" si="3"/>
        <v>25</v>
      </c>
      <c r="J44" s="91">
        <f t="shared" si="4"/>
        <v>40</v>
      </c>
      <c r="K44" s="91"/>
      <c r="L44" s="91">
        <v>15</v>
      </c>
      <c r="M44" s="91"/>
      <c r="N44" s="91"/>
      <c r="O44" s="91"/>
      <c r="P44" s="91">
        <v>25</v>
      </c>
      <c r="Q44" s="91">
        <v>2</v>
      </c>
      <c r="R44" s="91">
        <v>1</v>
      </c>
      <c r="S44" s="91">
        <v>1</v>
      </c>
      <c r="T44" s="64">
        <v>10</v>
      </c>
    </row>
    <row r="45" spans="1:20" ht="14.25" customHeight="1">
      <c r="A45" s="330">
        <v>15</v>
      </c>
      <c r="B45" s="336"/>
      <c r="C45" s="60">
        <v>2</v>
      </c>
      <c r="D45" s="90" t="s">
        <v>112</v>
      </c>
      <c r="E45" s="249" t="s">
        <v>111</v>
      </c>
      <c r="F45" s="91" t="s">
        <v>22</v>
      </c>
      <c r="G45" s="91" t="s">
        <v>5</v>
      </c>
      <c r="H45" s="91">
        <v>30</v>
      </c>
      <c r="I45" s="91">
        <f t="shared" si="3"/>
        <v>20</v>
      </c>
      <c r="J45" s="91">
        <f t="shared" si="4"/>
        <v>50</v>
      </c>
      <c r="K45" s="91">
        <v>30</v>
      </c>
      <c r="L45" s="91"/>
      <c r="M45" s="91"/>
      <c r="N45" s="91"/>
      <c r="O45" s="91"/>
      <c r="P45" s="91">
        <v>20</v>
      </c>
      <c r="Q45" s="91">
        <v>2</v>
      </c>
      <c r="R45" s="91">
        <v>1.2</v>
      </c>
      <c r="S45" s="91">
        <v>0.8</v>
      </c>
      <c r="T45" s="64">
        <v>0</v>
      </c>
    </row>
    <row r="46" spans="1:20" ht="14.25" customHeight="1">
      <c r="A46" s="330"/>
      <c r="B46" s="336"/>
      <c r="C46" s="60">
        <v>2</v>
      </c>
      <c r="D46" s="90" t="s">
        <v>110</v>
      </c>
      <c r="E46" s="249"/>
      <c r="F46" s="91" t="s">
        <v>22</v>
      </c>
      <c r="G46" s="91" t="s">
        <v>5</v>
      </c>
      <c r="H46" s="91">
        <v>35</v>
      </c>
      <c r="I46" s="91">
        <f t="shared" si="3"/>
        <v>30</v>
      </c>
      <c r="J46" s="91">
        <f t="shared" si="4"/>
        <v>65</v>
      </c>
      <c r="K46" s="91"/>
      <c r="L46" s="91">
        <v>35</v>
      </c>
      <c r="M46" s="91"/>
      <c r="N46" s="91"/>
      <c r="O46" s="91"/>
      <c r="P46" s="91">
        <v>30</v>
      </c>
      <c r="Q46" s="91">
        <v>3</v>
      </c>
      <c r="R46" s="91">
        <v>1.7999999999999998</v>
      </c>
      <c r="S46" s="91">
        <v>1.2000000000000002</v>
      </c>
      <c r="T46" s="64">
        <v>10</v>
      </c>
    </row>
    <row r="47" spans="1:20" ht="14.25" customHeight="1">
      <c r="A47" s="330">
        <v>16</v>
      </c>
      <c r="B47" s="336"/>
      <c r="C47" s="60">
        <v>2</v>
      </c>
      <c r="D47" s="90" t="s">
        <v>109</v>
      </c>
      <c r="E47" s="249" t="s">
        <v>108</v>
      </c>
      <c r="F47" s="91" t="s">
        <v>97</v>
      </c>
      <c r="G47" s="91" t="s">
        <v>14</v>
      </c>
      <c r="H47" s="91">
        <v>30</v>
      </c>
      <c r="I47" s="91">
        <f t="shared" si="3"/>
        <v>0</v>
      </c>
      <c r="J47" s="91">
        <f t="shared" si="4"/>
        <v>30</v>
      </c>
      <c r="K47" s="91">
        <v>30</v>
      </c>
      <c r="L47" s="91"/>
      <c r="M47" s="91"/>
      <c r="N47" s="91"/>
      <c r="O47" s="91"/>
      <c r="P47" s="91">
        <v>0</v>
      </c>
      <c r="Q47" s="91">
        <v>1</v>
      </c>
      <c r="R47" s="91">
        <v>1</v>
      </c>
      <c r="S47" s="91">
        <v>0</v>
      </c>
      <c r="T47" s="64">
        <v>0</v>
      </c>
    </row>
    <row r="48" spans="1:20" ht="14.25" customHeight="1">
      <c r="A48" s="330"/>
      <c r="B48" s="336"/>
      <c r="C48" s="60">
        <v>2</v>
      </c>
      <c r="D48" s="90" t="s">
        <v>107</v>
      </c>
      <c r="E48" s="249"/>
      <c r="F48" s="91" t="s">
        <v>97</v>
      </c>
      <c r="G48" s="91" t="s">
        <v>5</v>
      </c>
      <c r="H48" s="91">
        <v>15</v>
      </c>
      <c r="I48" s="91">
        <f t="shared" si="3"/>
        <v>10</v>
      </c>
      <c r="J48" s="91">
        <f t="shared" si="4"/>
        <v>25</v>
      </c>
      <c r="K48" s="91"/>
      <c r="L48" s="91">
        <v>15</v>
      </c>
      <c r="M48" s="91"/>
      <c r="N48" s="91"/>
      <c r="O48" s="91"/>
      <c r="P48" s="91">
        <v>10</v>
      </c>
      <c r="Q48" s="91">
        <v>1</v>
      </c>
      <c r="R48" s="91">
        <v>0.6</v>
      </c>
      <c r="S48" s="91">
        <v>0.4</v>
      </c>
      <c r="T48" s="64">
        <v>0</v>
      </c>
    </row>
    <row r="49" spans="1:20" ht="14.25" customHeight="1">
      <c r="A49" s="330">
        <v>17</v>
      </c>
      <c r="B49" s="336"/>
      <c r="C49" s="60">
        <v>2</v>
      </c>
      <c r="D49" s="90" t="s">
        <v>106</v>
      </c>
      <c r="E49" s="249" t="s">
        <v>105</v>
      </c>
      <c r="F49" s="91" t="s">
        <v>22</v>
      </c>
      <c r="G49" s="91" t="s">
        <v>14</v>
      </c>
      <c r="H49" s="91">
        <v>20</v>
      </c>
      <c r="I49" s="91">
        <f t="shared" si="3"/>
        <v>20</v>
      </c>
      <c r="J49" s="91">
        <f t="shared" si="4"/>
        <v>40</v>
      </c>
      <c r="K49" s="91">
        <v>20</v>
      </c>
      <c r="L49" s="91"/>
      <c r="M49" s="91"/>
      <c r="N49" s="91"/>
      <c r="O49" s="91"/>
      <c r="P49" s="91">
        <v>20</v>
      </c>
      <c r="Q49" s="91">
        <v>2</v>
      </c>
      <c r="R49" s="91">
        <v>1.2</v>
      </c>
      <c r="S49" s="91">
        <v>0.8</v>
      </c>
      <c r="T49" s="64">
        <v>10</v>
      </c>
    </row>
    <row r="50" spans="1:20" ht="14.25">
      <c r="A50" s="330"/>
      <c r="B50" s="336"/>
      <c r="C50" s="60">
        <v>2</v>
      </c>
      <c r="D50" s="90" t="s">
        <v>104</v>
      </c>
      <c r="E50" s="249"/>
      <c r="F50" s="91" t="s">
        <v>22</v>
      </c>
      <c r="G50" s="91" t="s">
        <v>5</v>
      </c>
      <c r="H50" s="91">
        <v>30</v>
      </c>
      <c r="I50" s="91">
        <f t="shared" si="3"/>
        <v>20</v>
      </c>
      <c r="J50" s="91">
        <f t="shared" si="4"/>
        <v>50</v>
      </c>
      <c r="K50" s="91"/>
      <c r="L50" s="91">
        <v>30</v>
      </c>
      <c r="M50" s="91"/>
      <c r="N50" s="91"/>
      <c r="O50" s="91"/>
      <c r="P50" s="91">
        <v>20</v>
      </c>
      <c r="Q50" s="91">
        <v>2</v>
      </c>
      <c r="R50" s="91">
        <v>1.2</v>
      </c>
      <c r="S50" s="91">
        <v>0.8</v>
      </c>
      <c r="T50" s="64">
        <v>0</v>
      </c>
    </row>
    <row r="51" spans="1:20" ht="14.25">
      <c r="A51" s="330">
        <v>18</v>
      </c>
      <c r="B51" s="336"/>
      <c r="C51" s="60">
        <v>2</v>
      </c>
      <c r="D51" s="90" t="s">
        <v>103</v>
      </c>
      <c r="E51" s="249" t="s">
        <v>102</v>
      </c>
      <c r="F51" s="91" t="s">
        <v>97</v>
      </c>
      <c r="G51" s="91" t="s">
        <v>5</v>
      </c>
      <c r="H51" s="91">
        <v>30</v>
      </c>
      <c r="I51" s="91">
        <f t="shared" si="3"/>
        <v>20</v>
      </c>
      <c r="J51" s="91">
        <f t="shared" si="4"/>
        <v>50</v>
      </c>
      <c r="K51" s="91">
        <v>30</v>
      </c>
      <c r="L51" s="91"/>
      <c r="M51" s="91"/>
      <c r="N51" s="91"/>
      <c r="O51" s="91"/>
      <c r="P51" s="91">
        <v>20</v>
      </c>
      <c r="Q51" s="91">
        <v>2</v>
      </c>
      <c r="R51" s="91">
        <v>1.2</v>
      </c>
      <c r="S51" s="91">
        <v>0.8</v>
      </c>
      <c r="T51" s="64">
        <v>0</v>
      </c>
    </row>
    <row r="52" spans="1:20" ht="14.25">
      <c r="A52" s="330"/>
      <c r="B52" s="336"/>
      <c r="C52" s="60">
        <v>2</v>
      </c>
      <c r="D52" s="90" t="s">
        <v>101</v>
      </c>
      <c r="E52" s="249"/>
      <c r="F52" s="91" t="s">
        <v>97</v>
      </c>
      <c r="G52" s="91" t="s">
        <v>5</v>
      </c>
      <c r="H52" s="91">
        <v>15</v>
      </c>
      <c r="I52" s="91">
        <f t="shared" si="3"/>
        <v>30</v>
      </c>
      <c r="J52" s="91">
        <f t="shared" si="4"/>
        <v>45</v>
      </c>
      <c r="K52" s="91"/>
      <c r="L52" s="91">
        <v>15</v>
      </c>
      <c r="M52" s="91"/>
      <c r="N52" s="91"/>
      <c r="O52" s="91"/>
      <c r="P52" s="91">
        <v>30</v>
      </c>
      <c r="Q52" s="91">
        <v>2</v>
      </c>
      <c r="R52" s="91">
        <v>0.8</v>
      </c>
      <c r="S52" s="91">
        <v>1.2</v>
      </c>
      <c r="T52" s="64">
        <v>5</v>
      </c>
    </row>
    <row r="53" spans="1:20" ht="14.25">
      <c r="A53" s="330">
        <v>19</v>
      </c>
      <c r="B53" s="336"/>
      <c r="C53" s="60">
        <v>2</v>
      </c>
      <c r="D53" s="65" t="s">
        <v>100</v>
      </c>
      <c r="E53" s="313" t="s">
        <v>99</v>
      </c>
      <c r="F53" s="62" t="s">
        <v>97</v>
      </c>
      <c r="G53" s="62" t="s">
        <v>10</v>
      </c>
      <c r="H53" s="62">
        <v>15</v>
      </c>
      <c r="I53" s="62">
        <f t="shared" si="3"/>
        <v>10</v>
      </c>
      <c r="J53" s="62">
        <f t="shared" si="4"/>
        <v>25</v>
      </c>
      <c r="K53" s="62">
        <v>15</v>
      </c>
      <c r="L53" s="62"/>
      <c r="M53" s="62"/>
      <c r="N53" s="62"/>
      <c r="O53" s="62"/>
      <c r="P53" s="62">
        <v>10</v>
      </c>
      <c r="Q53" s="62">
        <v>1</v>
      </c>
      <c r="R53" s="62">
        <v>0.6</v>
      </c>
      <c r="S53" s="62">
        <v>0.4</v>
      </c>
      <c r="T53" s="64">
        <v>0</v>
      </c>
    </row>
    <row r="54" spans="1:20" ht="14.25" customHeight="1">
      <c r="A54" s="330"/>
      <c r="B54" s="336"/>
      <c r="C54" s="60">
        <v>2</v>
      </c>
      <c r="D54" s="65" t="s">
        <v>98</v>
      </c>
      <c r="E54" s="313"/>
      <c r="F54" s="62" t="s">
        <v>97</v>
      </c>
      <c r="G54" s="62" t="s">
        <v>5</v>
      </c>
      <c r="H54" s="62">
        <v>15</v>
      </c>
      <c r="I54" s="62">
        <f t="shared" si="3"/>
        <v>10</v>
      </c>
      <c r="J54" s="62">
        <f t="shared" si="4"/>
        <v>25</v>
      </c>
      <c r="K54" s="62"/>
      <c r="L54" s="62">
        <v>15</v>
      </c>
      <c r="M54" s="62"/>
      <c r="N54" s="62"/>
      <c r="O54" s="62"/>
      <c r="P54" s="62">
        <v>10</v>
      </c>
      <c r="Q54" s="62">
        <v>1</v>
      </c>
      <c r="R54" s="62">
        <v>0.6</v>
      </c>
      <c r="S54" s="62">
        <v>0.4</v>
      </c>
      <c r="T54" s="64">
        <v>0</v>
      </c>
    </row>
    <row r="55" spans="1:20" ht="14.25" customHeight="1">
      <c r="A55" s="66"/>
      <c r="B55" s="337"/>
      <c r="C55" s="334" t="s">
        <v>96</v>
      </c>
      <c r="D55" s="334"/>
      <c r="E55" s="334"/>
      <c r="F55" s="334"/>
      <c r="G55" s="334"/>
      <c r="H55" s="49">
        <f>SUM(H38:H54)</f>
        <v>445</v>
      </c>
      <c r="I55" s="212">
        <f aca="true" t="shared" si="5" ref="I55:T55">SUM(I38:I54)</f>
        <v>270</v>
      </c>
      <c r="J55" s="212">
        <f t="shared" si="5"/>
        <v>715</v>
      </c>
      <c r="K55" s="212">
        <f t="shared" si="5"/>
        <v>215</v>
      </c>
      <c r="L55" s="212">
        <f t="shared" si="5"/>
        <v>230</v>
      </c>
      <c r="M55" s="212">
        <f t="shared" si="5"/>
        <v>0</v>
      </c>
      <c r="N55" s="212">
        <f t="shared" si="5"/>
        <v>0</v>
      </c>
      <c r="O55" s="212">
        <f t="shared" si="5"/>
        <v>0</v>
      </c>
      <c r="P55" s="212">
        <f t="shared" si="5"/>
        <v>270</v>
      </c>
      <c r="Q55" s="212">
        <f t="shared" si="5"/>
        <v>30</v>
      </c>
      <c r="R55" s="212">
        <f t="shared" si="5"/>
        <v>19.200000000000003</v>
      </c>
      <c r="S55" s="212">
        <f t="shared" si="5"/>
        <v>10.8</v>
      </c>
      <c r="T55" s="212">
        <f t="shared" si="5"/>
        <v>55</v>
      </c>
    </row>
    <row r="56" spans="1:20" ht="14.25" customHeight="1">
      <c r="A56" s="359" t="s">
        <v>95</v>
      </c>
      <c r="B56" s="359"/>
      <c r="C56" s="359"/>
      <c r="D56" s="359"/>
      <c r="E56" s="359"/>
      <c r="F56" s="359"/>
      <c r="G56" s="359"/>
      <c r="H56" s="47">
        <f>H55+H37</f>
        <v>825</v>
      </c>
      <c r="I56" s="48">
        <f aca="true" t="shared" si="6" ref="I56:T56">I55+I37</f>
        <v>605</v>
      </c>
      <c r="J56" s="48">
        <f t="shared" si="6"/>
        <v>1430</v>
      </c>
      <c r="K56" s="48">
        <f t="shared" si="6"/>
        <v>445</v>
      </c>
      <c r="L56" s="48">
        <f t="shared" si="6"/>
        <v>350</v>
      </c>
      <c r="M56" s="48">
        <f t="shared" si="6"/>
        <v>30</v>
      </c>
      <c r="N56" s="48">
        <f t="shared" si="6"/>
        <v>0</v>
      </c>
      <c r="O56" s="48">
        <f t="shared" si="6"/>
        <v>0</v>
      </c>
      <c r="P56" s="48">
        <f t="shared" si="6"/>
        <v>605</v>
      </c>
      <c r="Q56" s="48">
        <f t="shared" si="6"/>
        <v>60</v>
      </c>
      <c r="R56" s="48">
        <f t="shared" si="6"/>
        <v>35.8</v>
      </c>
      <c r="S56" s="48">
        <f t="shared" si="6"/>
        <v>24.200000000000003</v>
      </c>
      <c r="T56" s="46">
        <f t="shared" si="6"/>
        <v>90</v>
      </c>
    </row>
    <row r="57" spans="1:20" ht="14.25" customHeight="1">
      <c r="A57" s="330">
        <v>20</v>
      </c>
      <c r="B57" s="335" t="s">
        <v>94</v>
      </c>
      <c r="C57" s="26">
        <v>3</v>
      </c>
      <c r="D57" s="41" t="s">
        <v>93</v>
      </c>
      <c r="E57" s="291" t="s">
        <v>92</v>
      </c>
      <c r="F57" s="24" t="s">
        <v>22</v>
      </c>
      <c r="G57" s="24" t="s">
        <v>14</v>
      </c>
      <c r="H57" s="24">
        <v>30</v>
      </c>
      <c r="I57" s="24">
        <f>P57</f>
        <v>0</v>
      </c>
      <c r="J57" s="24">
        <f>H57+I57</f>
        <v>30</v>
      </c>
      <c r="K57" s="24">
        <v>30</v>
      </c>
      <c r="L57" s="24"/>
      <c r="M57" s="24"/>
      <c r="N57" s="24"/>
      <c r="O57" s="24"/>
      <c r="P57" s="24">
        <v>0</v>
      </c>
      <c r="Q57" s="24">
        <v>1</v>
      </c>
      <c r="R57" s="24">
        <v>1</v>
      </c>
      <c r="S57" s="24">
        <v>0</v>
      </c>
      <c r="T57" s="64">
        <v>0</v>
      </c>
    </row>
    <row r="58" spans="1:20" ht="17.25" customHeight="1">
      <c r="A58" s="330"/>
      <c r="B58" s="336"/>
      <c r="C58" s="26">
        <v>3</v>
      </c>
      <c r="D58" s="41" t="s">
        <v>91</v>
      </c>
      <c r="E58" s="291"/>
      <c r="F58" s="24" t="s">
        <v>22</v>
      </c>
      <c r="G58" s="24" t="s">
        <v>5</v>
      </c>
      <c r="H58" s="24">
        <v>30</v>
      </c>
      <c r="I58" s="24">
        <f aca="true" t="shared" si="7" ref="I58:I73">P58</f>
        <v>20</v>
      </c>
      <c r="J58" s="24">
        <f aca="true" t="shared" si="8" ref="J58:J73">H58+I58</f>
        <v>50</v>
      </c>
      <c r="K58" s="24"/>
      <c r="L58" s="24">
        <v>30</v>
      </c>
      <c r="M58" s="24"/>
      <c r="N58" s="24"/>
      <c r="O58" s="24"/>
      <c r="P58" s="24">
        <v>20</v>
      </c>
      <c r="Q58" s="24">
        <v>2</v>
      </c>
      <c r="R58" s="24">
        <v>1.2</v>
      </c>
      <c r="S58" s="24">
        <v>0.8</v>
      </c>
      <c r="T58" s="64">
        <v>0</v>
      </c>
    </row>
    <row r="59" spans="1:20" ht="27.75" customHeight="1">
      <c r="A59" s="62">
        <v>21</v>
      </c>
      <c r="B59" s="336"/>
      <c r="C59" s="34">
        <v>3</v>
      </c>
      <c r="D59" s="36" t="s">
        <v>88</v>
      </c>
      <c r="E59" s="36" t="s">
        <v>90</v>
      </c>
      <c r="F59" s="19" t="s">
        <v>63</v>
      </c>
      <c r="G59" s="19" t="s">
        <v>10</v>
      </c>
      <c r="H59" s="108">
        <v>30</v>
      </c>
      <c r="I59" s="104">
        <f t="shared" si="7"/>
        <v>20</v>
      </c>
      <c r="J59" s="104">
        <f t="shared" si="8"/>
        <v>50</v>
      </c>
      <c r="K59" s="108"/>
      <c r="L59" s="108">
        <v>30</v>
      </c>
      <c r="M59" s="108"/>
      <c r="N59" s="108"/>
      <c r="O59" s="108"/>
      <c r="P59" s="108">
        <v>20</v>
      </c>
      <c r="Q59" s="108">
        <v>2</v>
      </c>
      <c r="R59" s="108">
        <v>1.2</v>
      </c>
      <c r="S59" s="108">
        <v>0.8</v>
      </c>
      <c r="T59" s="139">
        <v>0</v>
      </c>
    </row>
    <row r="60" spans="1:20" ht="30.75" customHeight="1">
      <c r="A60" s="62">
        <v>22</v>
      </c>
      <c r="B60" s="336"/>
      <c r="C60" s="26">
        <v>3</v>
      </c>
      <c r="D60" s="223" t="s">
        <v>228</v>
      </c>
      <c r="E60" s="95" t="s">
        <v>209</v>
      </c>
      <c r="F60" s="103" t="s">
        <v>22</v>
      </c>
      <c r="G60" s="104" t="s">
        <v>10</v>
      </c>
      <c r="H60" s="104">
        <v>30</v>
      </c>
      <c r="I60" s="104">
        <f t="shared" si="7"/>
        <v>20</v>
      </c>
      <c r="J60" s="104">
        <f t="shared" si="8"/>
        <v>50</v>
      </c>
      <c r="K60" s="104"/>
      <c r="L60" s="104">
        <v>30</v>
      </c>
      <c r="M60" s="104"/>
      <c r="N60" s="104"/>
      <c r="O60" s="104"/>
      <c r="P60" s="104">
        <v>20</v>
      </c>
      <c r="Q60" s="104">
        <v>2</v>
      </c>
      <c r="R60" s="104">
        <v>1.2</v>
      </c>
      <c r="S60" s="104">
        <v>0.8</v>
      </c>
      <c r="T60" s="139">
        <v>0</v>
      </c>
    </row>
    <row r="61" spans="1:20" ht="17.25" customHeight="1">
      <c r="A61" s="356">
        <v>23</v>
      </c>
      <c r="B61" s="336"/>
      <c r="C61" s="67">
        <v>3</v>
      </c>
      <c r="D61" s="224" t="s">
        <v>229</v>
      </c>
      <c r="E61" s="292" t="s">
        <v>89</v>
      </c>
      <c r="F61" s="110" t="s">
        <v>25</v>
      </c>
      <c r="G61" s="110" t="s">
        <v>5</v>
      </c>
      <c r="H61" s="110">
        <v>30</v>
      </c>
      <c r="I61" s="104">
        <f t="shared" si="7"/>
        <v>20</v>
      </c>
      <c r="J61" s="104">
        <f t="shared" si="8"/>
        <v>50</v>
      </c>
      <c r="K61" s="110">
        <v>30</v>
      </c>
      <c r="L61" s="110"/>
      <c r="M61" s="110"/>
      <c r="N61" s="110"/>
      <c r="O61" s="110"/>
      <c r="P61" s="110">
        <v>20</v>
      </c>
      <c r="Q61" s="110">
        <v>2</v>
      </c>
      <c r="R61" s="110">
        <v>1.2</v>
      </c>
      <c r="S61" s="110">
        <v>0.8</v>
      </c>
      <c r="T61" s="139">
        <v>0</v>
      </c>
    </row>
    <row r="62" spans="1:20" ht="17.25" customHeight="1">
      <c r="A62" s="357"/>
      <c r="B62" s="336"/>
      <c r="C62" s="67">
        <v>3</v>
      </c>
      <c r="D62" s="224" t="s">
        <v>230</v>
      </c>
      <c r="E62" s="292"/>
      <c r="F62" s="110" t="s">
        <v>25</v>
      </c>
      <c r="G62" s="110" t="s">
        <v>5</v>
      </c>
      <c r="H62" s="110">
        <v>30</v>
      </c>
      <c r="I62" s="104">
        <f t="shared" si="7"/>
        <v>20</v>
      </c>
      <c r="J62" s="104">
        <f t="shared" si="8"/>
        <v>50</v>
      </c>
      <c r="K62" s="110"/>
      <c r="L62" s="110">
        <v>30</v>
      </c>
      <c r="M62" s="110"/>
      <c r="N62" s="110"/>
      <c r="O62" s="110"/>
      <c r="P62" s="110">
        <v>20</v>
      </c>
      <c r="Q62" s="110">
        <v>2</v>
      </c>
      <c r="R62" s="110">
        <v>1.2</v>
      </c>
      <c r="S62" s="110">
        <v>0.8</v>
      </c>
      <c r="T62" s="139">
        <v>0</v>
      </c>
    </row>
    <row r="63" spans="1:20" ht="17.25" customHeight="1">
      <c r="A63" s="62">
        <v>24</v>
      </c>
      <c r="B63" s="336"/>
      <c r="C63" s="67">
        <v>3</v>
      </c>
      <c r="D63" s="223" t="s">
        <v>243</v>
      </c>
      <c r="E63" s="209" t="s">
        <v>87</v>
      </c>
      <c r="F63" s="104" t="s">
        <v>63</v>
      </c>
      <c r="G63" s="104" t="s">
        <v>5</v>
      </c>
      <c r="H63" s="104">
        <v>45</v>
      </c>
      <c r="I63" s="104">
        <f t="shared" si="7"/>
        <v>20</v>
      </c>
      <c r="J63" s="104">
        <f t="shared" si="8"/>
        <v>65</v>
      </c>
      <c r="K63" s="104"/>
      <c r="L63" s="104">
        <v>45</v>
      </c>
      <c r="M63" s="104"/>
      <c r="N63" s="104"/>
      <c r="O63" s="104"/>
      <c r="P63" s="104">
        <v>20</v>
      </c>
      <c r="Q63" s="104">
        <v>3</v>
      </c>
      <c r="R63" s="104">
        <v>2.1999999999999997</v>
      </c>
      <c r="S63" s="104">
        <v>0.8</v>
      </c>
      <c r="T63" s="139">
        <v>10</v>
      </c>
    </row>
    <row r="64" spans="1:20" ht="17.25" customHeight="1">
      <c r="A64" s="62">
        <v>25</v>
      </c>
      <c r="B64" s="336"/>
      <c r="C64" s="26">
        <v>3</v>
      </c>
      <c r="D64" s="223" t="s">
        <v>86</v>
      </c>
      <c r="E64" s="54" t="s">
        <v>35</v>
      </c>
      <c r="F64" s="25" t="s">
        <v>17</v>
      </c>
      <c r="G64" s="24" t="s">
        <v>5</v>
      </c>
      <c r="H64" s="24">
        <v>30</v>
      </c>
      <c r="I64" s="24">
        <f t="shared" si="7"/>
        <v>20</v>
      </c>
      <c r="J64" s="24">
        <f t="shared" si="8"/>
        <v>50</v>
      </c>
      <c r="K64" s="24"/>
      <c r="L64" s="24">
        <v>30</v>
      </c>
      <c r="M64" s="24"/>
      <c r="N64" s="24"/>
      <c r="O64" s="24"/>
      <c r="P64" s="24">
        <v>20</v>
      </c>
      <c r="Q64" s="24">
        <v>2</v>
      </c>
      <c r="R64" s="24">
        <v>1.2</v>
      </c>
      <c r="S64" s="24">
        <v>0.8</v>
      </c>
      <c r="T64" s="31">
        <v>0</v>
      </c>
    </row>
    <row r="65" spans="1:20" ht="17.25" customHeight="1">
      <c r="A65" s="62">
        <v>26</v>
      </c>
      <c r="B65" s="336"/>
      <c r="C65" s="26">
        <v>3</v>
      </c>
      <c r="D65" s="223" t="s">
        <v>85</v>
      </c>
      <c r="E65" s="54" t="s">
        <v>84</v>
      </c>
      <c r="F65" s="25" t="s">
        <v>17</v>
      </c>
      <c r="G65" s="24" t="s">
        <v>5</v>
      </c>
      <c r="H65" s="24">
        <v>30</v>
      </c>
      <c r="I65" s="24">
        <f t="shared" si="7"/>
        <v>20</v>
      </c>
      <c r="J65" s="24">
        <f t="shared" si="8"/>
        <v>50</v>
      </c>
      <c r="K65" s="24"/>
      <c r="L65" s="24">
        <v>30</v>
      </c>
      <c r="M65" s="24"/>
      <c r="N65" s="24"/>
      <c r="O65" s="24"/>
      <c r="P65" s="24">
        <v>20</v>
      </c>
      <c r="Q65" s="24">
        <v>2</v>
      </c>
      <c r="R65" s="24">
        <v>1.2</v>
      </c>
      <c r="S65" s="24">
        <v>0.8</v>
      </c>
      <c r="T65" s="31">
        <v>0</v>
      </c>
    </row>
    <row r="66" spans="1:20" ht="17.25" customHeight="1">
      <c r="A66" s="62">
        <v>27</v>
      </c>
      <c r="B66" s="336"/>
      <c r="C66" s="26">
        <v>3</v>
      </c>
      <c r="D66" s="223" t="s">
        <v>242</v>
      </c>
      <c r="E66" s="223" t="s">
        <v>239</v>
      </c>
      <c r="F66" s="103" t="s">
        <v>17</v>
      </c>
      <c r="G66" s="104" t="s">
        <v>5</v>
      </c>
      <c r="H66" s="104">
        <v>30</v>
      </c>
      <c r="I66" s="104">
        <f t="shared" si="7"/>
        <v>0</v>
      </c>
      <c r="J66" s="104">
        <f t="shared" si="8"/>
        <v>30</v>
      </c>
      <c r="K66" s="104"/>
      <c r="L66" s="104">
        <v>30</v>
      </c>
      <c r="M66" s="104"/>
      <c r="N66" s="104"/>
      <c r="O66" s="104"/>
      <c r="P66" s="104">
        <v>0</v>
      </c>
      <c r="Q66" s="104">
        <v>0</v>
      </c>
      <c r="R66" s="104">
        <v>0</v>
      </c>
      <c r="S66" s="104">
        <v>0</v>
      </c>
      <c r="T66" s="139">
        <v>0</v>
      </c>
    </row>
    <row r="67" spans="1:20" s="94" customFormat="1" ht="17.25" customHeight="1">
      <c r="A67" s="207">
        <v>28</v>
      </c>
      <c r="B67" s="336"/>
      <c r="C67" s="107">
        <v>3</v>
      </c>
      <c r="D67" s="223" t="s">
        <v>231</v>
      </c>
      <c r="E67" s="223" t="s">
        <v>32</v>
      </c>
      <c r="F67" s="103" t="s">
        <v>22</v>
      </c>
      <c r="G67" s="104" t="s">
        <v>5</v>
      </c>
      <c r="H67" s="104">
        <v>0</v>
      </c>
      <c r="I67" s="104">
        <v>160</v>
      </c>
      <c r="J67" s="104">
        <v>160</v>
      </c>
      <c r="K67" s="104"/>
      <c r="L67" s="104"/>
      <c r="M67" s="104"/>
      <c r="N67" s="104"/>
      <c r="O67" s="104">
        <v>0</v>
      </c>
      <c r="P67" s="104">
        <v>160</v>
      </c>
      <c r="Q67" s="104">
        <v>4</v>
      </c>
      <c r="R67" s="104">
        <v>0</v>
      </c>
      <c r="S67" s="104">
        <v>4</v>
      </c>
      <c r="T67" s="139">
        <v>0</v>
      </c>
    </row>
    <row r="68" spans="1:20" ht="17.25" customHeight="1">
      <c r="A68" s="62">
        <v>29</v>
      </c>
      <c r="B68" s="336"/>
      <c r="C68" s="26">
        <v>3</v>
      </c>
      <c r="D68" s="223" t="s">
        <v>83</v>
      </c>
      <c r="E68" s="223" t="s">
        <v>18</v>
      </c>
      <c r="F68" s="103" t="s">
        <v>17</v>
      </c>
      <c r="G68" s="104" t="s">
        <v>10</v>
      </c>
      <c r="H68" s="104">
        <v>15</v>
      </c>
      <c r="I68" s="104">
        <f t="shared" si="7"/>
        <v>10</v>
      </c>
      <c r="J68" s="104">
        <f t="shared" si="8"/>
        <v>25</v>
      </c>
      <c r="K68" s="104"/>
      <c r="L68" s="104"/>
      <c r="M68" s="104"/>
      <c r="N68" s="104">
        <v>15</v>
      </c>
      <c r="O68" s="104"/>
      <c r="P68" s="104">
        <v>10</v>
      </c>
      <c r="Q68" s="104">
        <v>1</v>
      </c>
      <c r="R68" s="104">
        <v>0.6</v>
      </c>
      <c r="S68" s="104">
        <v>0.4</v>
      </c>
      <c r="T68" s="139">
        <v>0</v>
      </c>
    </row>
    <row r="69" spans="1:20" ht="14.25">
      <c r="A69" s="62">
        <v>30</v>
      </c>
      <c r="B69" s="336"/>
      <c r="C69" s="26">
        <v>3</v>
      </c>
      <c r="D69" s="54" t="s">
        <v>82</v>
      </c>
      <c r="E69" s="45" t="s">
        <v>81</v>
      </c>
      <c r="F69" s="16" t="s">
        <v>6</v>
      </c>
      <c r="G69" s="15" t="s">
        <v>5</v>
      </c>
      <c r="H69" s="44">
        <v>30</v>
      </c>
      <c r="I69" s="24">
        <f t="shared" si="7"/>
        <v>20</v>
      </c>
      <c r="J69" s="24">
        <f t="shared" si="8"/>
        <v>50</v>
      </c>
      <c r="K69" s="24"/>
      <c r="L69" s="24">
        <v>30</v>
      </c>
      <c r="M69" s="24"/>
      <c r="N69" s="24"/>
      <c r="O69" s="28"/>
      <c r="P69" s="24">
        <v>20</v>
      </c>
      <c r="Q69" s="19">
        <v>2</v>
      </c>
      <c r="R69" s="19">
        <v>1.2</v>
      </c>
      <c r="S69" s="19">
        <v>0.8</v>
      </c>
      <c r="T69" s="31">
        <v>0</v>
      </c>
    </row>
    <row r="70" spans="1:20" ht="14.25" customHeight="1">
      <c r="A70" s="356">
        <v>31</v>
      </c>
      <c r="B70" s="336"/>
      <c r="C70" s="26">
        <v>3</v>
      </c>
      <c r="D70" s="54" t="s">
        <v>80</v>
      </c>
      <c r="E70" s="241" t="s">
        <v>79</v>
      </c>
      <c r="F70" s="16" t="s">
        <v>6</v>
      </c>
      <c r="G70" s="15" t="s">
        <v>5</v>
      </c>
      <c r="H70" s="43">
        <v>30</v>
      </c>
      <c r="I70" s="24">
        <f t="shared" si="7"/>
        <v>0</v>
      </c>
      <c r="J70" s="24">
        <f t="shared" si="8"/>
        <v>30</v>
      </c>
      <c r="K70" s="24">
        <v>30</v>
      </c>
      <c r="L70" s="24"/>
      <c r="M70" s="24"/>
      <c r="N70" s="24"/>
      <c r="O70" s="28"/>
      <c r="P70" s="24">
        <v>0</v>
      </c>
      <c r="Q70" s="24">
        <v>1</v>
      </c>
      <c r="R70" s="24">
        <v>1</v>
      </c>
      <c r="S70" s="24">
        <v>0</v>
      </c>
      <c r="T70" s="31">
        <v>0</v>
      </c>
    </row>
    <row r="71" spans="1:20" ht="18" customHeight="1">
      <c r="A71" s="357"/>
      <c r="B71" s="336"/>
      <c r="C71" s="26">
        <v>3</v>
      </c>
      <c r="D71" s="54" t="s">
        <v>78</v>
      </c>
      <c r="E71" s="242"/>
      <c r="F71" s="16" t="s">
        <v>6</v>
      </c>
      <c r="G71" s="15" t="s">
        <v>5</v>
      </c>
      <c r="H71" s="43">
        <v>15</v>
      </c>
      <c r="I71" s="24">
        <f t="shared" si="7"/>
        <v>35</v>
      </c>
      <c r="J71" s="24">
        <f t="shared" si="8"/>
        <v>50</v>
      </c>
      <c r="K71" s="24"/>
      <c r="L71" s="24">
        <v>15</v>
      </c>
      <c r="M71" s="24"/>
      <c r="N71" s="24"/>
      <c r="O71" s="28"/>
      <c r="P71" s="24">
        <v>35</v>
      </c>
      <c r="Q71" s="19">
        <v>2</v>
      </c>
      <c r="R71" s="19">
        <v>0.6</v>
      </c>
      <c r="S71" s="19">
        <v>1.4</v>
      </c>
      <c r="T71" s="31">
        <v>0</v>
      </c>
    </row>
    <row r="72" spans="1:20" ht="15.75" customHeight="1">
      <c r="A72" s="356">
        <v>32</v>
      </c>
      <c r="B72" s="336"/>
      <c r="C72" s="26">
        <v>3</v>
      </c>
      <c r="D72" s="54" t="s">
        <v>77</v>
      </c>
      <c r="E72" s="241" t="s">
        <v>76</v>
      </c>
      <c r="F72" s="16" t="s">
        <v>6</v>
      </c>
      <c r="G72" s="15" t="s">
        <v>5</v>
      </c>
      <c r="H72" s="24">
        <v>15</v>
      </c>
      <c r="I72" s="24">
        <f t="shared" si="7"/>
        <v>10</v>
      </c>
      <c r="J72" s="24">
        <f t="shared" si="8"/>
        <v>25</v>
      </c>
      <c r="K72" s="24">
        <v>15</v>
      </c>
      <c r="L72" s="24"/>
      <c r="M72" s="24"/>
      <c r="N72" s="24"/>
      <c r="O72" s="28"/>
      <c r="P72" s="24">
        <v>10</v>
      </c>
      <c r="Q72" s="24">
        <v>1</v>
      </c>
      <c r="R72" s="24">
        <v>0.6</v>
      </c>
      <c r="S72" s="24">
        <v>0.4</v>
      </c>
      <c r="T72" s="31">
        <v>0</v>
      </c>
    </row>
    <row r="73" spans="1:20" ht="19.5" customHeight="1">
      <c r="A73" s="357"/>
      <c r="B73" s="336"/>
      <c r="C73" s="26">
        <v>3</v>
      </c>
      <c r="D73" s="54" t="s">
        <v>75</v>
      </c>
      <c r="E73" s="242"/>
      <c r="F73" s="16" t="s">
        <v>6</v>
      </c>
      <c r="G73" s="15" t="s">
        <v>5</v>
      </c>
      <c r="H73" s="24">
        <v>30</v>
      </c>
      <c r="I73" s="24">
        <f t="shared" si="7"/>
        <v>0</v>
      </c>
      <c r="J73" s="24">
        <f t="shared" si="8"/>
        <v>30</v>
      </c>
      <c r="K73" s="24"/>
      <c r="L73" s="24">
        <v>30</v>
      </c>
      <c r="M73" s="24"/>
      <c r="N73" s="24"/>
      <c r="O73" s="28"/>
      <c r="P73" s="24">
        <v>0</v>
      </c>
      <c r="Q73" s="24">
        <v>1</v>
      </c>
      <c r="R73" s="24">
        <v>1</v>
      </c>
      <c r="S73" s="24">
        <v>0</v>
      </c>
      <c r="T73" s="31">
        <v>0</v>
      </c>
    </row>
    <row r="74" spans="1:20" ht="14.25">
      <c r="A74" s="68"/>
      <c r="B74" s="336"/>
      <c r="C74" s="361" t="s">
        <v>74</v>
      </c>
      <c r="D74" s="361"/>
      <c r="E74" s="361"/>
      <c r="F74" s="361"/>
      <c r="G74" s="361"/>
      <c r="H74" s="42">
        <f>SUM(H57:H73)</f>
        <v>450</v>
      </c>
      <c r="I74" s="211">
        <f aca="true" t="shared" si="9" ref="I74:T74">SUM(I57:I73)</f>
        <v>395</v>
      </c>
      <c r="J74" s="211">
        <f t="shared" si="9"/>
        <v>845</v>
      </c>
      <c r="K74" s="211">
        <f t="shared" si="9"/>
        <v>105</v>
      </c>
      <c r="L74" s="211">
        <f t="shared" si="9"/>
        <v>330</v>
      </c>
      <c r="M74" s="211">
        <f t="shared" si="9"/>
        <v>0</v>
      </c>
      <c r="N74" s="211">
        <f t="shared" si="9"/>
        <v>15</v>
      </c>
      <c r="O74" s="211">
        <f t="shared" si="9"/>
        <v>0</v>
      </c>
      <c r="P74" s="211">
        <f t="shared" si="9"/>
        <v>395</v>
      </c>
      <c r="Q74" s="211">
        <f t="shared" si="9"/>
        <v>30</v>
      </c>
      <c r="R74" s="211">
        <f t="shared" si="9"/>
        <v>16.599999999999998</v>
      </c>
      <c r="S74" s="211">
        <f t="shared" si="9"/>
        <v>13.4</v>
      </c>
      <c r="T74" s="211">
        <f t="shared" si="9"/>
        <v>10</v>
      </c>
    </row>
    <row r="75" spans="1:20" ht="14.25">
      <c r="A75" s="348">
        <v>33</v>
      </c>
      <c r="B75" s="336"/>
      <c r="C75" s="34">
        <v>4</v>
      </c>
      <c r="D75" s="52" t="s">
        <v>73</v>
      </c>
      <c r="E75" s="299" t="s">
        <v>72</v>
      </c>
      <c r="F75" s="19" t="s">
        <v>22</v>
      </c>
      <c r="G75" s="19" t="s">
        <v>14</v>
      </c>
      <c r="H75" s="19">
        <v>30</v>
      </c>
      <c r="I75" s="19">
        <f>P75</f>
        <v>70</v>
      </c>
      <c r="J75" s="19">
        <f>H75+I75</f>
        <v>100</v>
      </c>
      <c r="K75" s="19">
        <v>30</v>
      </c>
      <c r="L75" s="19"/>
      <c r="M75" s="19"/>
      <c r="N75" s="19"/>
      <c r="O75" s="19"/>
      <c r="P75" s="19">
        <v>70</v>
      </c>
      <c r="Q75" s="19">
        <v>4</v>
      </c>
      <c r="R75" s="19">
        <v>1.2</v>
      </c>
      <c r="S75" s="19">
        <v>2.8</v>
      </c>
      <c r="T75" s="31">
        <v>0</v>
      </c>
    </row>
    <row r="76" spans="1:20" ht="14.25">
      <c r="A76" s="349"/>
      <c r="B76" s="336"/>
      <c r="C76" s="34">
        <v>4</v>
      </c>
      <c r="D76" s="52" t="s">
        <v>71</v>
      </c>
      <c r="E76" s="299"/>
      <c r="F76" s="19" t="s">
        <v>22</v>
      </c>
      <c r="G76" s="19" t="s">
        <v>5</v>
      </c>
      <c r="H76" s="19">
        <v>30</v>
      </c>
      <c r="I76" s="19">
        <f aca="true" t="shared" si="10" ref="I76:I88">P76</f>
        <v>20</v>
      </c>
      <c r="J76" s="19">
        <f aca="true" t="shared" si="11" ref="J76:J88">H76+I76</f>
        <v>50</v>
      </c>
      <c r="K76" s="19"/>
      <c r="L76" s="19">
        <v>30</v>
      </c>
      <c r="M76" s="19"/>
      <c r="N76" s="19"/>
      <c r="O76" s="19"/>
      <c r="P76" s="19">
        <v>20</v>
      </c>
      <c r="Q76" s="19">
        <v>2</v>
      </c>
      <c r="R76" s="19">
        <v>1.2</v>
      </c>
      <c r="S76" s="19">
        <v>0.8</v>
      </c>
      <c r="T76" s="31">
        <v>0</v>
      </c>
    </row>
    <row r="77" spans="1:20" ht="14.25">
      <c r="A77" s="348">
        <v>34</v>
      </c>
      <c r="B77" s="336"/>
      <c r="C77" s="34">
        <v>4</v>
      </c>
      <c r="D77" s="52" t="s">
        <v>66</v>
      </c>
      <c r="E77" s="299" t="s">
        <v>69</v>
      </c>
      <c r="F77" s="19" t="s">
        <v>22</v>
      </c>
      <c r="G77" s="19" t="s">
        <v>14</v>
      </c>
      <c r="H77" s="19">
        <v>30</v>
      </c>
      <c r="I77" s="19">
        <f t="shared" si="10"/>
        <v>60</v>
      </c>
      <c r="J77" s="19">
        <f t="shared" si="11"/>
        <v>90</v>
      </c>
      <c r="K77" s="19">
        <v>30</v>
      </c>
      <c r="L77" s="19"/>
      <c r="M77" s="19"/>
      <c r="N77" s="19"/>
      <c r="O77" s="19"/>
      <c r="P77" s="19">
        <v>60</v>
      </c>
      <c r="Q77" s="19">
        <v>4</v>
      </c>
      <c r="R77" s="19">
        <v>1.6</v>
      </c>
      <c r="S77" s="19">
        <v>2.4</v>
      </c>
      <c r="T77" s="31">
        <v>10</v>
      </c>
    </row>
    <row r="78" spans="1:20" ht="14.25">
      <c r="A78" s="349"/>
      <c r="B78" s="336"/>
      <c r="C78" s="34">
        <v>4</v>
      </c>
      <c r="D78" s="52" t="s">
        <v>64</v>
      </c>
      <c r="E78" s="299"/>
      <c r="F78" s="19" t="s">
        <v>22</v>
      </c>
      <c r="G78" s="19" t="s">
        <v>5</v>
      </c>
      <c r="H78" s="19">
        <v>30</v>
      </c>
      <c r="I78" s="19">
        <f t="shared" si="10"/>
        <v>20</v>
      </c>
      <c r="J78" s="19">
        <f t="shared" si="11"/>
        <v>50</v>
      </c>
      <c r="K78" s="19"/>
      <c r="L78" s="19">
        <v>30</v>
      </c>
      <c r="M78" s="19"/>
      <c r="N78" s="19"/>
      <c r="O78" s="19"/>
      <c r="P78" s="19">
        <v>20</v>
      </c>
      <c r="Q78" s="19">
        <v>2</v>
      </c>
      <c r="R78" s="19">
        <v>1.2</v>
      </c>
      <c r="S78" s="19">
        <v>0.8</v>
      </c>
      <c r="T78" s="31">
        <v>0</v>
      </c>
    </row>
    <row r="79" spans="1:20" ht="14.25">
      <c r="A79" s="348">
        <v>35</v>
      </c>
      <c r="B79" s="336"/>
      <c r="C79" s="23">
        <v>4</v>
      </c>
      <c r="D79" s="224" t="s">
        <v>244</v>
      </c>
      <c r="E79" s="286" t="s">
        <v>67</v>
      </c>
      <c r="F79" s="110" t="s">
        <v>22</v>
      </c>
      <c r="G79" s="110" t="s">
        <v>14</v>
      </c>
      <c r="H79" s="110">
        <v>15</v>
      </c>
      <c r="I79" s="108">
        <v>35</v>
      </c>
      <c r="J79" s="108">
        <f t="shared" si="11"/>
        <v>50</v>
      </c>
      <c r="K79" s="110">
        <v>15</v>
      </c>
      <c r="L79" s="110"/>
      <c r="M79" s="110"/>
      <c r="N79" s="110"/>
      <c r="O79" s="110"/>
      <c r="P79" s="110">
        <v>35</v>
      </c>
      <c r="Q79" s="110">
        <v>2</v>
      </c>
      <c r="R79" s="110">
        <v>0.6</v>
      </c>
      <c r="S79" s="110">
        <v>1.4</v>
      </c>
      <c r="T79" s="139">
        <v>0</v>
      </c>
    </row>
    <row r="80" spans="1:20" ht="14.25">
      <c r="A80" s="349"/>
      <c r="B80" s="336"/>
      <c r="C80" s="23">
        <v>4</v>
      </c>
      <c r="D80" s="224" t="s">
        <v>245</v>
      </c>
      <c r="E80" s="286"/>
      <c r="F80" s="110" t="s">
        <v>22</v>
      </c>
      <c r="G80" s="110" t="s">
        <v>5</v>
      </c>
      <c r="H80" s="110">
        <v>30</v>
      </c>
      <c r="I80" s="108">
        <f t="shared" si="10"/>
        <v>20</v>
      </c>
      <c r="J80" s="108">
        <f t="shared" si="11"/>
        <v>50</v>
      </c>
      <c r="K80" s="110"/>
      <c r="L80" s="110">
        <v>30</v>
      </c>
      <c r="M80" s="110"/>
      <c r="N80" s="110"/>
      <c r="O80" s="110"/>
      <c r="P80" s="110">
        <v>20</v>
      </c>
      <c r="Q80" s="110">
        <v>2</v>
      </c>
      <c r="R80" s="110">
        <v>1.2</v>
      </c>
      <c r="S80" s="110">
        <v>0.8</v>
      </c>
      <c r="T80" s="139">
        <v>0</v>
      </c>
    </row>
    <row r="81" spans="1:20" ht="14.25">
      <c r="A81" s="356">
        <v>36</v>
      </c>
      <c r="B81" s="336"/>
      <c r="C81" s="23">
        <v>4</v>
      </c>
      <c r="D81" s="223" t="s">
        <v>70</v>
      </c>
      <c r="E81" s="291" t="s">
        <v>65</v>
      </c>
      <c r="F81" s="104" t="s">
        <v>63</v>
      </c>
      <c r="G81" s="104" t="s">
        <v>14</v>
      </c>
      <c r="H81" s="104">
        <v>30</v>
      </c>
      <c r="I81" s="108">
        <f t="shared" si="10"/>
        <v>20</v>
      </c>
      <c r="J81" s="108">
        <f t="shared" si="11"/>
        <v>50</v>
      </c>
      <c r="K81" s="104">
        <v>30</v>
      </c>
      <c r="L81" s="104"/>
      <c r="M81" s="104"/>
      <c r="N81" s="104"/>
      <c r="O81" s="104"/>
      <c r="P81" s="104">
        <v>20</v>
      </c>
      <c r="Q81" s="104">
        <v>2</v>
      </c>
      <c r="R81" s="104">
        <v>1.2</v>
      </c>
      <c r="S81" s="104">
        <v>0.8</v>
      </c>
      <c r="T81" s="139">
        <v>0</v>
      </c>
    </row>
    <row r="82" spans="1:20" ht="15.75" customHeight="1">
      <c r="A82" s="357"/>
      <c r="B82" s="336"/>
      <c r="C82" s="23">
        <v>4</v>
      </c>
      <c r="D82" s="223" t="s">
        <v>68</v>
      </c>
      <c r="E82" s="291"/>
      <c r="F82" s="104" t="s">
        <v>63</v>
      </c>
      <c r="G82" s="104" t="s">
        <v>5</v>
      </c>
      <c r="H82" s="104">
        <v>40</v>
      </c>
      <c r="I82" s="108">
        <f t="shared" si="10"/>
        <v>10</v>
      </c>
      <c r="J82" s="108">
        <f t="shared" si="11"/>
        <v>50</v>
      </c>
      <c r="K82" s="104"/>
      <c r="L82" s="104">
        <v>40</v>
      </c>
      <c r="M82" s="104"/>
      <c r="N82" s="104"/>
      <c r="O82" s="104"/>
      <c r="P82" s="104">
        <v>10</v>
      </c>
      <c r="Q82" s="104">
        <v>2</v>
      </c>
      <c r="R82" s="104">
        <v>1.6</v>
      </c>
      <c r="S82" s="104">
        <v>0.4</v>
      </c>
      <c r="T82" s="139">
        <v>0</v>
      </c>
    </row>
    <row r="83" spans="1:20" ht="15.75" customHeight="1">
      <c r="A83" s="69">
        <v>37</v>
      </c>
      <c r="B83" s="336"/>
      <c r="C83" s="34">
        <v>4</v>
      </c>
      <c r="D83" s="225" t="s">
        <v>62</v>
      </c>
      <c r="E83" s="225" t="s">
        <v>35</v>
      </c>
      <c r="F83" s="125" t="s">
        <v>17</v>
      </c>
      <c r="G83" s="108" t="s">
        <v>5</v>
      </c>
      <c r="H83" s="108">
        <v>30</v>
      </c>
      <c r="I83" s="108">
        <f t="shared" si="10"/>
        <v>20</v>
      </c>
      <c r="J83" s="108">
        <f t="shared" si="11"/>
        <v>50</v>
      </c>
      <c r="K83" s="108"/>
      <c r="L83" s="108">
        <v>30</v>
      </c>
      <c r="M83" s="108"/>
      <c r="N83" s="108"/>
      <c r="O83" s="108"/>
      <c r="P83" s="108">
        <v>20</v>
      </c>
      <c r="Q83" s="108">
        <v>2</v>
      </c>
      <c r="R83" s="108">
        <v>1.2</v>
      </c>
      <c r="S83" s="108">
        <v>0.8</v>
      </c>
      <c r="T83" s="139">
        <v>0</v>
      </c>
    </row>
    <row r="84" spans="1:20" ht="15.75" customHeight="1">
      <c r="A84" s="69">
        <v>38</v>
      </c>
      <c r="B84" s="336"/>
      <c r="C84" s="34">
        <v>4</v>
      </c>
      <c r="D84" s="225" t="s">
        <v>246</v>
      </c>
      <c r="E84" s="225" t="s">
        <v>240</v>
      </c>
      <c r="F84" s="125" t="s">
        <v>17</v>
      </c>
      <c r="G84" s="108" t="s">
        <v>5</v>
      </c>
      <c r="H84" s="108">
        <v>30</v>
      </c>
      <c r="I84" s="108">
        <f t="shared" si="10"/>
        <v>0</v>
      </c>
      <c r="J84" s="108">
        <f t="shared" si="11"/>
        <v>30</v>
      </c>
      <c r="K84" s="108"/>
      <c r="L84" s="108">
        <v>30</v>
      </c>
      <c r="M84" s="108"/>
      <c r="N84" s="108"/>
      <c r="O84" s="108"/>
      <c r="P84" s="108">
        <v>0</v>
      </c>
      <c r="Q84" s="108">
        <v>0</v>
      </c>
      <c r="R84" s="108">
        <v>0</v>
      </c>
      <c r="S84" s="108">
        <v>0</v>
      </c>
      <c r="T84" s="139">
        <v>0</v>
      </c>
    </row>
    <row r="85" spans="1:20" ht="15.75" customHeight="1">
      <c r="A85" s="69">
        <v>39</v>
      </c>
      <c r="B85" s="336"/>
      <c r="C85" s="26">
        <v>4</v>
      </c>
      <c r="D85" s="223" t="s">
        <v>61</v>
      </c>
      <c r="E85" s="223" t="s">
        <v>32</v>
      </c>
      <c r="F85" s="103" t="s">
        <v>22</v>
      </c>
      <c r="G85" s="104" t="s">
        <v>5</v>
      </c>
      <c r="H85" s="104">
        <v>0</v>
      </c>
      <c r="I85" s="108">
        <f t="shared" si="10"/>
        <v>160</v>
      </c>
      <c r="J85" s="108">
        <f t="shared" si="11"/>
        <v>160</v>
      </c>
      <c r="K85" s="104"/>
      <c r="L85" s="104"/>
      <c r="M85" s="104"/>
      <c r="N85" s="104"/>
      <c r="O85" s="104">
        <v>0</v>
      </c>
      <c r="P85" s="104">
        <v>160</v>
      </c>
      <c r="Q85" s="104">
        <v>4</v>
      </c>
      <c r="R85" s="104">
        <v>0</v>
      </c>
      <c r="S85" s="104">
        <v>4</v>
      </c>
      <c r="T85" s="139">
        <v>0</v>
      </c>
    </row>
    <row r="86" spans="1:20" ht="15.75" customHeight="1">
      <c r="A86" s="69">
        <v>40</v>
      </c>
      <c r="B86" s="336"/>
      <c r="C86" s="34">
        <v>4</v>
      </c>
      <c r="D86" s="225" t="s">
        <v>60</v>
      </c>
      <c r="E86" s="225" t="s">
        <v>18</v>
      </c>
      <c r="F86" s="125" t="s">
        <v>17</v>
      </c>
      <c r="G86" s="108" t="s">
        <v>10</v>
      </c>
      <c r="H86" s="108">
        <v>15</v>
      </c>
      <c r="I86" s="108">
        <f t="shared" si="10"/>
        <v>10</v>
      </c>
      <c r="J86" s="108">
        <f t="shared" si="11"/>
        <v>25</v>
      </c>
      <c r="K86" s="108"/>
      <c r="L86" s="108"/>
      <c r="M86" s="108"/>
      <c r="N86" s="108">
        <v>15</v>
      </c>
      <c r="O86" s="108"/>
      <c r="P86" s="108">
        <v>10</v>
      </c>
      <c r="Q86" s="108">
        <v>1</v>
      </c>
      <c r="R86" s="108">
        <v>0.6</v>
      </c>
      <c r="S86" s="108">
        <v>0.4</v>
      </c>
      <c r="T86" s="139">
        <v>0</v>
      </c>
    </row>
    <row r="87" spans="1:20" ht="14.25">
      <c r="A87" s="356">
        <v>41</v>
      </c>
      <c r="B87" s="336"/>
      <c r="C87" s="40">
        <v>4</v>
      </c>
      <c r="D87" s="89" t="s">
        <v>59</v>
      </c>
      <c r="E87" s="241" t="s">
        <v>58</v>
      </c>
      <c r="F87" s="16" t="s">
        <v>6</v>
      </c>
      <c r="G87" s="15" t="s">
        <v>14</v>
      </c>
      <c r="H87" s="31">
        <v>15</v>
      </c>
      <c r="I87" s="19">
        <f t="shared" si="10"/>
        <v>10</v>
      </c>
      <c r="J87" s="19">
        <f t="shared" si="11"/>
        <v>25</v>
      </c>
      <c r="K87" s="31">
        <v>15</v>
      </c>
      <c r="L87" s="31"/>
      <c r="M87" s="31"/>
      <c r="N87" s="31"/>
      <c r="O87" s="32"/>
      <c r="P87" s="31">
        <v>10</v>
      </c>
      <c r="Q87" s="19">
        <v>1</v>
      </c>
      <c r="R87" s="19">
        <v>0.6</v>
      </c>
      <c r="S87" s="19">
        <v>0.4</v>
      </c>
      <c r="T87" s="139">
        <v>0</v>
      </c>
    </row>
    <row r="88" spans="1:20" ht="14.25">
      <c r="A88" s="357"/>
      <c r="B88" s="336"/>
      <c r="C88" s="40">
        <v>4</v>
      </c>
      <c r="D88" s="89" t="s">
        <v>57</v>
      </c>
      <c r="E88" s="242"/>
      <c r="F88" s="16" t="s">
        <v>6</v>
      </c>
      <c r="G88" s="15" t="s">
        <v>5</v>
      </c>
      <c r="H88" s="31">
        <v>20</v>
      </c>
      <c r="I88" s="19">
        <f t="shared" si="10"/>
        <v>30</v>
      </c>
      <c r="J88" s="19">
        <f t="shared" si="11"/>
        <v>50</v>
      </c>
      <c r="K88" s="31"/>
      <c r="L88" s="31">
        <v>20</v>
      </c>
      <c r="M88" s="31"/>
      <c r="N88" s="31"/>
      <c r="O88" s="32"/>
      <c r="P88" s="31">
        <v>30</v>
      </c>
      <c r="Q88" s="31">
        <v>2</v>
      </c>
      <c r="R88" s="31">
        <v>0.8</v>
      </c>
      <c r="S88" s="31">
        <v>1.2</v>
      </c>
      <c r="T88" s="139">
        <v>0</v>
      </c>
    </row>
    <row r="89" spans="1:20" ht="14.25">
      <c r="A89" s="39"/>
      <c r="B89" s="337"/>
      <c r="C89" s="350" t="s">
        <v>56</v>
      </c>
      <c r="D89" s="351"/>
      <c r="E89" s="351"/>
      <c r="F89" s="351"/>
      <c r="G89" s="352"/>
      <c r="H89" s="38">
        <f>SUM(H75:H88)</f>
        <v>345</v>
      </c>
      <c r="I89" s="38">
        <f aca="true" t="shared" si="12" ref="I89:T89">SUM(I75:I88)</f>
        <v>485</v>
      </c>
      <c r="J89" s="38">
        <f t="shared" si="12"/>
        <v>830</v>
      </c>
      <c r="K89" s="38">
        <f t="shared" si="12"/>
        <v>120</v>
      </c>
      <c r="L89" s="38">
        <f t="shared" si="12"/>
        <v>210</v>
      </c>
      <c r="M89" s="38">
        <f t="shared" si="12"/>
        <v>0</v>
      </c>
      <c r="N89" s="38">
        <f t="shared" si="12"/>
        <v>15</v>
      </c>
      <c r="O89" s="38">
        <f t="shared" si="12"/>
        <v>0</v>
      </c>
      <c r="P89" s="38">
        <f t="shared" si="12"/>
        <v>485</v>
      </c>
      <c r="Q89" s="38">
        <f t="shared" si="12"/>
        <v>30</v>
      </c>
      <c r="R89" s="38">
        <f t="shared" si="12"/>
        <v>12.999999999999998</v>
      </c>
      <c r="S89" s="38">
        <f t="shared" si="12"/>
        <v>17.000000000000004</v>
      </c>
      <c r="T89" s="38">
        <f t="shared" si="12"/>
        <v>10</v>
      </c>
    </row>
    <row r="90" spans="1:20" ht="14.25">
      <c r="A90" s="353" t="s">
        <v>55</v>
      </c>
      <c r="B90" s="354"/>
      <c r="C90" s="354"/>
      <c r="D90" s="354"/>
      <c r="E90" s="354"/>
      <c r="F90" s="354"/>
      <c r="G90" s="355"/>
      <c r="H90" s="37">
        <f>H89+H74</f>
        <v>795</v>
      </c>
      <c r="I90" s="37">
        <f aca="true" t="shared" si="13" ref="I90:T90">I89+I74</f>
        <v>880</v>
      </c>
      <c r="J90" s="37">
        <f t="shared" si="13"/>
        <v>1675</v>
      </c>
      <c r="K90" s="37">
        <f t="shared" si="13"/>
        <v>225</v>
      </c>
      <c r="L90" s="37">
        <f t="shared" si="13"/>
        <v>540</v>
      </c>
      <c r="M90" s="37">
        <f t="shared" si="13"/>
        <v>0</v>
      </c>
      <c r="N90" s="37">
        <f t="shared" si="13"/>
        <v>30</v>
      </c>
      <c r="O90" s="37">
        <f t="shared" si="13"/>
        <v>0</v>
      </c>
      <c r="P90" s="37">
        <f t="shared" si="13"/>
        <v>880</v>
      </c>
      <c r="Q90" s="37">
        <f t="shared" si="13"/>
        <v>60</v>
      </c>
      <c r="R90" s="37">
        <f t="shared" si="13"/>
        <v>29.599999999999994</v>
      </c>
      <c r="S90" s="37">
        <f t="shared" si="13"/>
        <v>30.400000000000006</v>
      </c>
      <c r="T90" s="37">
        <f t="shared" si="13"/>
        <v>20</v>
      </c>
    </row>
    <row r="91" spans="1:20" ht="14.25">
      <c r="A91" s="347">
        <v>42</v>
      </c>
      <c r="B91" s="344" t="s">
        <v>54</v>
      </c>
      <c r="C91" s="34">
        <v>5</v>
      </c>
      <c r="D91" s="36" t="s">
        <v>53</v>
      </c>
      <c r="E91" s="299" t="s">
        <v>52</v>
      </c>
      <c r="F91" s="19" t="s">
        <v>25</v>
      </c>
      <c r="G91" s="19" t="s">
        <v>5</v>
      </c>
      <c r="H91" s="19">
        <v>15</v>
      </c>
      <c r="I91" s="19">
        <f>P91</f>
        <v>10</v>
      </c>
      <c r="J91" s="19">
        <f>H91+I91</f>
        <v>25</v>
      </c>
      <c r="K91" s="19">
        <v>15</v>
      </c>
      <c r="L91" s="19"/>
      <c r="M91" s="19"/>
      <c r="N91" s="19"/>
      <c r="O91" s="19"/>
      <c r="P91" s="19">
        <v>10</v>
      </c>
      <c r="Q91" s="19">
        <v>1</v>
      </c>
      <c r="R91" s="19">
        <v>0.6</v>
      </c>
      <c r="S91" s="19">
        <v>0.4</v>
      </c>
      <c r="T91" s="64">
        <v>0</v>
      </c>
    </row>
    <row r="92" spans="1:20" ht="14.25">
      <c r="A92" s="347"/>
      <c r="B92" s="345"/>
      <c r="C92" s="34">
        <v>5</v>
      </c>
      <c r="D92" s="36" t="s">
        <v>51</v>
      </c>
      <c r="E92" s="299"/>
      <c r="F92" s="19" t="s">
        <v>25</v>
      </c>
      <c r="G92" s="19" t="s">
        <v>5</v>
      </c>
      <c r="H92" s="19">
        <v>30</v>
      </c>
      <c r="I92" s="19">
        <f aca="true" t="shared" si="14" ref="I92:I106">P92</f>
        <v>35</v>
      </c>
      <c r="J92" s="19">
        <f aca="true" t="shared" si="15" ref="J92:J106">H92+I92</f>
        <v>65</v>
      </c>
      <c r="K92" s="19"/>
      <c r="L92" s="19">
        <v>30</v>
      </c>
      <c r="M92" s="19"/>
      <c r="N92" s="19"/>
      <c r="O92" s="19"/>
      <c r="P92" s="19">
        <v>35</v>
      </c>
      <c r="Q92" s="19">
        <v>3</v>
      </c>
      <c r="R92" s="19">
        <v>1.6</v>
      </c>
      <c r="S92" s="19">
        <v>1.4</v>
      </c>
      <c r="T92" s="64">
        <v>10</v>
      </c>
    </row>
    <row r="93" spans="1:20" ht="14.25">
      <c r="A93" s="347">
        <v>43</v>
      </c>
      <c r="B93" s="345"/>
      <c r="C93" s="23">
        <v>5</v>
      </c>
      <c r="D93" s="35" t="s">
        <v>50</v>
      </c>
      <c r="E93" s="286" t="s">
        <v>49</v>
      </c>
      <c r="F93" s="15" t="s">
        <v>22</v>
      </c>
      <c r="G93" s="15" t="s">
        <v>14</v>
      </c>
      <c r="H93" s="15">
        <v>15</v>
      </c>
      <c r="I93" s="19">
        <f t="shared" si="14"/>
        <v>10</v>
      </c>
      <c r="J93" s="19">
        <f t="shared" si="15"/>
        <v>25</v>
      </c>
      <c r="K93" s="15">
        <v>15</v>
      </c>
      <c r="L93" s="15"/>
      <c r="M93" s="15"/>
      <c r="N93" s="15"/>
      <c r="O93" s="15"/>
      <c r="P93" s="15">
        <v>10</v>
      </c>
      <c r="Q93" s="15">
        <v>1</v>
      </c>
      <c r="R93" s="15">
        <v>0.6</v>
      </c>
      <c r="S93" s="15">
        <v>0.4</v>
      </c>
      <c r="T93" s="64">
        <v>0</v>
      </c>
    </row>
    <row r="94" spans="1:20" ht="14.25">
      <c r="A94" s="347"/>
      <c r="B94" s="345"/>
      <c r="C94" s="23">
        <v>5</v>
      </c>
      <c r="D94" s="35" t="s">
        <v>48</v>
      </c>
      <c r="E94" s="286"/>
      <c r="F94" s="15" t="s">
        <v>22</v>
      </c>
      <c r="G94" s="15" t="s">
        <v>5</v>
      </c>
      <c r="H94" s="15">
        <v>30</v>
      </c>
      <c r="I94" s="19">
        <f t="shared" si="14"/>
        <v>20</v>
      </c>
      <c r="J94" s="19">
        <f t="shared" si="15"/>
        <v>50</v>
      </c>
      <c r="K94" s="15"/>
      <c r="L94" s="15">
        <v>30</v>
      </c>
      <c r="M94" s="15"/>
      <c r="N94" s="15"/>
      <c r="O94" s="15"/>
      <c r="P94" s="15">
        <v>20</v>
      </c>
      <c r="Q94" s="15">
        <v>2</v>
      </c>
      <c r="R94" s="15">
        <v>1.2</v>
      </c>
      <c r="S94" s="15">
        <v>0.8</v>
      </c>
      <c r="T94" s="64">
        <v>0</v>
      </c>
    </row>
    <row r="95" spans="1:20" ht="14.25">
      <c r="A95" s="347">
        <v>44</v>
      </c>
      <c r="B95" s="345"/>
      <c r="C95" s="23">
        <v>5</v>
      </c>
      <c r="D95" s="35" t="s">
        <v>47</v>
      </c>
      <c r="E95" s="286" t="s">
        <v>46</v>
      </c>
      <c r="F95" s="15" t="s">
        <v>25</v>
      </c>
      <c r="G95" s="15" t="s">
        <v>5</v>
      </c>
      <c r="H95" s="15">
        <v>15</v>
      </c>
      <c r="I95" s="19">
        <f t="shared" si="14"/>
        <v>35</v>
      </c>
      <c r="J95" s="19">
        <f t="shared" si="15"/>
        <v>50</v>
      </c>
      <c r="K95" s="15">
        <v>15</v>
      </c>
      <c r="L95" s="15"/>
      <c r="M95" s="15"/>
      <c r="N95" s="15"/>
      <c r="O95" s="15"/>
      <c r="P95" s="15">
        <v>35</v>
      </c>
      <c r="Q95" s="15">
        <v>2</v>
      </c>
      <c r="R95" s="15">
        <v>0.6</v>
      </c>
      <c r="S95" s="15">
        <v>1.4</v>
      </c>
      <c r="T95" s="64">
        <v>0</v>
      </c>
    </row>
    <row r="96" spans="1:20" ht="14.25">
      <c r="A96" s="347"/>
      <c r="B96" s="345"/>
      <c r="C96" s="23">
        <v>5</v>
      </c>
      <c r="D96" s="35" t="s">
        <v>45</v>
      </c>
      <c r="E96" s="286"/>
      <c r="F96" s="15" t="s">
        <v>25</v>
      </c>
      <c r="G96" s="15" t="s">
        <v>5</v>
      </c>
      <c r="H96" s="15">
        <v>15</v>
      </c>
      <c r="I96" s="19">
        <f t="shared" si="14"/>
        <v>10</v>
      </c>
      <c r="J96" s="19">
        <f t="shared" si="15"/>
        <v>25</v>
      </c>
      <c r="K96" s="15"/>
      <c r="L96" s="15">
        <v>15</v>
      </c>
      <c r="M96" s="15"/>
      <c r="N96" s="15"/>
      <c r="O96" s="15"/>
      <c r="P96" s="15">
        <v>10</v>
      </c>
      <c r="Q96" s="15">
        <v>1</v>
      </c>
      <c r="R96" s="15">
        <v>0.6</v>
      </c>
      <c r="S96" s="15">
        <v>0.4</v>
      </c>
      <c r="T96" s="64">
        <v>0</v>
      </c>
    </row>
    <row r="97" spans="1:20" ht="14.25">
      <c r="A97" s="347">
        <v>45</v>
      </c>
      <c r="B97" s="345"/>
      <c r="C97" s="34">
        <v>5</v>
      </c>
      <c r="D97" s="36" t="s">
        <v>44</v>
      </c>
      <c r="E97" s="299" t="s">
        <v>43</v>
      </c>
      <c r="F97" s="19" t="s">
        <v>22</v>
      </c>
      <c r="G97" s="19" t="s">
        <v>5</v>
      </c>
      <c r="H97" s="19">
        <v>20</v>
      </c>
      <c r="I97" s="19">
        <f t="shared" si="14"/>
        <v>5</v>
      </c>
      <c r="J97" s="19">
        <f t="shared" si="15"/>
        <v>25</v>
      </c>
      <c r="K97" s="19">
        <v>20</v>
      </c>
      <c r="L97" s="19"/>
      <c r="M97" s="19"/>
      <c r="N97" s="19"/>
      <c r="O97" s="19"/>
      <c r="P97" s="19">
        <v>5</v>
      </c>
      <c r="Q97" s="19">
        <v>1</v>
      </c>
      <c r="R97" s="19">
        <v>0.8</v>
      </c>
      <c r="S97" s="19">
        <v>0.2</v>
      </c>
      <c r="T97" s="64">
        <v>0</v>
      </c>
    </row>
    <row r="98" spans="1:20" ht="14.25">
      <c r="A98" s="347"/>
      <c r="B98" s="345"/>
      <c r="C98" s="34">
        <v>5</v>
      </c>
      <c r="D98" s="36" t="s">
        <v>42</v>
      </c>
      <c r="E98" s="299"/>
      <c r="F98" s="19" t="s">
        <v>22</v>
      </c>
      <c r="G98" s="19" t="s">
        <v>5</v>
      </c>
      <c r="H98" s="19">
        <v>40</v>
      </c>
      <c r="I98" s="19">
        <f t="shared" si="14"/>
        <v>30</v>
      </c>
      <c r="J98" s="19">
        <f t="shared" si="15"/>
        <v>70</v>
      </c>
      <c r="K98" s="19"/>
      <c r="L98" s="19">
        <v>40</v>
      </c>
      <c r="M98" s="19"/>
      <c r="N98" s="19"/>
      <c r="O98" s="19"/>
      <c r="P98" s="19">
        <v>30</v>
      </c>
      <c r="Q98" s="19">
        <v>3</v>
      </c>
      <c r="R98" s="19">
        <v>1.7999999999999998</v>
      </c>
      <c r="S98" s="19">
        <v>1.2000000000000002</v>
      </c>
      <c r="T98" s="64">
        <v>5</v>
      </c>
    </row>
    <row r="99" spans="1:20" ht="14.25">
      <c r="A99" s="347">
        <v>46</v>
      </c>
      <c r="B99" s="345"/>
      <c r="C99" s="23">
        <v>5</v>
      </c>
      <c r="D99" s="35" t="s">
        <v>41</v>
      </c>
      <c r="E99" s="286" t="s">
        <v>40</v>
      </c>
      <c r="F99" s="15" t="s">
        <v>22</v>
      </c>
      <c r="G99" s="15" t="s">
        <v>14</v>
      </c>
      <c r="H99" s="15">
        <v>15</v>
      </c>
      <c r="I99" s="19">
        <f t="shared" si="14"/>
        <v>10</v>
      </c>
      <c r="J99" s="19">
        <f t="shared" si="15"/>
        <v>25</v>
      </c>
      <c r="K99" s="15">
        <v>15</v>
      </c>
      <c r="L99" s="15"/>
      <c r="M99" s="15"/>
      <c r="N99" s="15"/>
      <c r="O99" s="15"/>
      <c r="P99" s="15">
        <v>10</v>
      </c>
      <c r="Q99" s="15">
        <v>1</v>
      </c>
      <c r="R99" s="15">
        <v>0.6</v>
      </c>
      <c r="S99" s="15">
        <v>0.4</v>
      </c>
      <c r="T99" s="64">
        <v>0</v>
      </c>
    </row>
    <row r="100" spans="1:20" ht="14.25">
      <c r="A100" s="347"/>
      <c r="B100" s="345"/>
      <c r="C100" s="23">
        <v>5</v>
      </c>
      <c r="D100" s="35" t="s">
        <v>39</v>
      </c>
      <c r="E100" s="292"/>
      <c r="F100" s="15" t="s">
        <v>22</v>
      </c>
      <c r="G100" s="15" t="s">
        <v>5</v>
      </c>
      <c r="H100" s="15">
        <v>30</v>
      </c>
      <c r="I100" s="19">
        <f t="shared" si="14"/>
        <v>20</v>
      </c>
      <c r="J100" s="19">
        <f t="shared" si="15"/>
        <v>50</v>
      </c>
      <c r="K100" s="15"/>
      <c r="L100" s="15">
        <v>30</v>
      </c>
      <c r="M100" s="15"/>
      <c r="N100" s="15"/>
      <c r="O100" s="15"/>
      <c r="P100" s="15">
        <v>20</v>
      </c>
      <c r="Q100" s="15">
        <v>2</v>
      </c>
      <c r="R100" s="15">
        <v>1.2</v>
      </c>
      <c r="S100" s="15">
        <v>0.8</v>
      </c>
      <c r="T100" s="64">
        <v>0</v>
      </c>
    </row>
    <row r="101" spans="1:20" ht="14.25">
      <c r="A101" s="73">
        <v>47</v>
      </c>
      <c r="B101" s="345"/>
      <c r="C101" s="34">
        <v>5</v>
      </c>
      <c r="D101" s="36" t="s">
        <v>38</v>
      </c>
      <c r="E101" s="36" t="s">
        <v>37</v>
      </c>
      <c r="F101" s="19" t="s">
        <v>22</v>
      </c>
      <c r="G101" s="19" t="s">
        <v>10</v>
      </c>
      <c r="H101" s="19">
        <v>30</v>
      </c>
      <c r="I101" s="19">
        <f t="shared" si="14"/>
        <v>60</v>
      </c>
      <c r="J101" s="19">
        <f t="shared" si="15"/>
        <v>90</v>
      </c>
      <c r="K101" s="19"/>
      <c r="L101" s="19">
        <v>30</v>
      </c>
      <c r="M101" s="19"/>
      <c r="N101" s="19"/>
      <c r="O101" s="19"/>
      <c r="P101" s="19">
        <v>60</v>
      </c>
      <c r="Q101" s="19">
        <v>4</v>
      </c>
      <c r="R101" s="19">
        <v>1.6</v>
      </c>
      <c r="S101" s="19">
        <v>2.4</v>
      </c>
      <c r="T101" s="64">
        <v>10</v>
      </c>
    </row>
    <row r="102" spans="1:20" ht="14.25">
      <c r="A102" s="73">
        <v>48</v>
      </c>
      <c r="B102" s="345"/>
      <c r="C102" s="23">
        <v>5</v>
      </c>
      <c r="D102" s="35" t="s">
        <v>36</v>
      </c>
      <c r="E102" s="35" t="s">
        <v>35</v>
      </c>
      <c r="F102" s="21" t="s">
        <v>17</v>
      </c>
      <c r="G102" s="15" t="s">
        <v>34</v>
      </c>
      <c r="H102" s="15">
        <v>30</v>
      </c>
      <c r="I102" s="19">
        <f t="shared" si="14"/>
        <v>20</v>
      </c>
      <c r="J102" s="19">
        <f t="shared" si="15"/>
        <v>50</v>
      </c>
      <c r="K102" s="15"/>
      <c r="L102" s="15">
        <v>30</v>
      </c>
      <c r="M102" s="15"/>
      <c r="N102" s="15"/>
      <c r="O102" s="15"/>
      <c r="P102" s="15">
        <v>20</v>
      </c>
      <c r="Q102" s="15">
        <v>2</v>
      </c>
      <c r="R102" s="15">
        <v>1.2</v>
      </c>
      <c r="S102" s="15">
        <v>0.8</v>
      </c>
      <c r="T102" s="64">
        <v>0</v>
      </c>
    </row>
    <row r="103" spans="1:20" ht="14.25">
      <c r="A103" s="73">
        <v>49</v>
      </c>
      <c r="B103" s="345"/>
      <c r="C103" s="23">
        <v>5</v>
      </c>
      <c r="D103" s="35" t="s">
        <v>33</v>
      </c>
      <c r="E103" s="35" t="s">
        <v>32</v>
      </c>
      <c r="F103" s="21" t="s">
        <v>22</v>
      </c>
      <c r="G103" s="15" t="s">
        <v>5</v>
      </c>
      <c r="H103" s="15">
        <v>0</v>
      </c>
      <c r="I103" s="19">
        <f t="shared" si="14"/>
        <v>160</v>
      </c>
      <c r="J103" s="19">
        <f t="shared" si="15"/>
        <v>160</v>
      </c>
      <c r="K103" s="15"/>
      <c r="L103" s="15"/>
      <c r="M103" s="15"/>
      <c r="N103" s="15"/>
      <c r="O103" s="15">
        <v>0</v>
      </c>
      <c r="P103" s="15">
        <v>160</v>
      </c>
      <c r="Q103" s="15">
        <v>4</v>
      </c>
      <c r="R103" s="15">
        <v>0</v>
      </c>
      <c r="S103" s="15">
        <v>4</v>
      </c>
      <c r="T103" s="64">
        <v>0</v>
      </c>
    </row>
    <row r="104" spans="1:20" ht="14.25">
      <c r="A104" s="73">
        <v>50</v>
      </c>
      <c r="B104" s="345"/>
      <c r="C104" s="23">
        <v>5</v>
      </c>
      <c r="D104" s="35" t="s">
        <v>31</v>
      </c>
      <c r="E104" s="70" t="s">
        <v>18</v>
      </c>
      <c r="F104" s="15" t="s">
        <v>17</v>
      </c>
      <c r="G104" s="15" t="s">
        <v>10</v>
      </c>
      <c r="H104" s="15">
        <v>15</v>
      </c>
      <c r="I104" s="19">
        <f t="shared" si="14"/>
        <v>10</v>
      </c>
      <c r="J104" s="19">
        <f t="shared" si="15"/>
        <v>25</v>
      </c>
      <c r="K104" s="15"/>
      <c r="L104" s="15"/>
      <c r="M104" s="15"/>
      <c r="N104" s="15">
        <v>15</v>
      </c>
      <c r="O104" s="15"/>
      <c r="P104" s="15">
        <v>10</v>
      </c>
      <c r="Q104" s="15">
        <v>1</v>
      </c>
      <c r="R104" s="15">
        <v>0.6</v>
      </c>
      <c r="S104" s="15">
        <v>0.4</v>
      </c>
      <c r="T104" s="64">
        <v>0</v>
      </c>
    </row>
    <row r="105" spans="1:20" ht="14.25">
      <c r="A105" s="347">
        <v>51</v>
      </c>
      <c r="B105" s="345"/>
      <c r="C105" s="23">
        <v>5</v>
      </c>
      <c r="D105" s="71" t="s">
        <v>30</v>
      </c>
      <c r="E105" s="300" t="s">
        <v>29</v>
      </c>
      <c r="F105" s="21" t="s">
        <v>6</v>
      </c>
      <c r="G105" s="15" t="s">
        <v>5</v>
      </c>
      <c r="H105" s="31">
        <v>30</v>
      </c>
      <c r="I105" s="19">
        <f t="shared" si="14"/>
        <v>0</v>
      </c>
      <c r="J105" s="19">
        <f t="shared" si="15"/>
        <v>30</v>
      </c>
      <c r="K105" s="31">
        <v>30</v>
      </c>
      <c r="L105" s="31"/>
      <c r="M105" s="31"/>
      <c r="N105" s="31"/>
      <c r="O105" s="32"/>
      <c r="P105" s="31">
        <v>0</v>
      </c>
      <c r="Q105" s="19">
        <v>1</v>
      </c>
      <c r="R105" s="19">
        <v>1</v>
      </c>
      <c r="S105" s="19">
        <v>0</v>
      </c>
      <c r="T105" s="64">
        <v>0</v>
      </c>
    </row>
    <row r="106" spans="1:20" ht="18" customHeight="1">
      <c r="A106" s="347"/>
      <c r="B106" s="345"/>
      <c r="C106" s="33">
        <v>5</v>
      </c>
      <c r="D106" s="88" t="s">
        <v>28</v>
      </c>
      <c r="E106" s="309"/>
      <c r="F106" s="72" t="s">
        <v>6</v>
      </c>
      <c r="G106" s="72" t="s">
        <v>5</v>
      </c>
      <c r="H106" s="31">
        <v>20</v>
      </c>
      <c r="I106" s="19">
        <f t="shared" si="14"/>
        <v>5</v>
      </c>
      <c r="J106" s="19">
        <f t="shared" si="15"/>
        <v>25</v>
      </c>
      <c r="K106" s="31"/>
      <c r="L106" s="31">
        <v>20</v>
      </c>
      <c r="M106" s="31"/>
      <c r="N106" s="31"/>
      <c r="O106" s="32"/>
      <c r="P106" s="31">
        <v>5</v>
      </c>
      <c r="Q106" s="19">
        <v>1</v>
      </c>
      <c r="R106" s="19">
        <v>0.8</v>
      </c>
      <c r="S106" s="19">
        <v>0.2</v>
      </c>
      <c r="T106" s="64">
        <v>0</v>
      </c>
    </row>
    <row r="107" spans="1:20" ht="14.25">
      <c r="A107" s="30"/>
      <c r="B107" s="345"/>
      <c r="C107" s="341" t="s">
        <v>27</v>
      </c>
      <c r="D107" s="342"/>
      <c r="E107" s="342"/>
      <c r="F107" s="342"/>
      <c r="G107" s="343"/>
      <c r="H107" s="29">
        <f>SUM(H91:H106)</f>
        <v>350</v>
      </c>
      <c r="I107" s="213">
        <f aca="true" t="shared" si="16" ref="I107:T107">SUM(I91:I106)</f>
        <v>440</v>
      </c>
      <c r="J107" s="213">
        <f t="shared" si="16"/>
        <v>790</v>
      </c>
      <c r="K107" s="213">
        <f t="shared" si="16"/>
        <v>110</v>
      </c>
      <c r="L107" s="213">
        <f t="shared" si="16"/>
        <v>225</v>
      </c>
      <c r="M107" s="213">
        <f t="shared" si="16"/>
        <v>0</v>
      </c>
      <c r="N107" s="213">
        <f t="shared" si="16"/>
        <v>15</v>
      </c>
      <c r="O107" s="213">
        <f t="shared" si="16"/>
        <v>0</v>
      </c>
      <c r="P107" s="213">
        <f t="shared" si="16"/>
        <v>440</v>
      </c>
      <c r="Q107" s="213">
        <f t="shared" si="16"/>
        <v>30</v>
      </c>
      <c r="R107" s="213">
        <f t="shared" si="16"/>
        <v>14.799999999999997</v>
      </c>
      <c r="S107" s="213">
        <f t="shared" si="16"/>
        <v>15.200000000000001</v>
      </c>
      <c r="T107" s="213">
        <f t="shared" si="16"/>
        <v>25</v>
      </c>
    </row>
    <row r="108" spans="1:20" ht="16.5" customHeight="1">
      <c r="A108" s="360">
        <v>52</v>
      </c>
      <c r="B108" s="345"/>
      <c r="C108" s="26">
        <v>6</v>
      </c>
      <c r="D108" s="41" t="s">
        <v>176</v>
      </c>
      <c r="E108" s="291" t="s">
        <v>26</v>
      </c>
      <c r="F108" s="24" t="s">
        <v>25</v>
      </c>
      <c r="G108" s="24" t="s">
        <v>10</v>
      </c>
      <c r="H108" s="24">
        <v>15</v>
      </c>
      <c r="I108" s="24">
        <f>P108</f>
        <v>10</v>
      </c>
      <c r="J108" s="24">
        <f>H108+I108</f>
        <v>25</v>
      </c>
      <c r="K108" s="24">
        <v>15</v>
      </c>
      <c r="L108" s="24"/>
      <c r="M108" s="24"/>
      <c r="N108" s="24"/>
      <c r="O108" s="24"/>
      <c r="P108" s="24">
        <v>10</v>
      </c>
      <c r="Q108" s="24">
        <v>1</v>
      </c>
      <c r="R108" s="24">
        <v>0.6</v>
      </c>
      <c r="S108" s="24">
        <v>0.4</v>
      </c>
      <c r="T108" s="64">
        <v>0</v>
      </c>
    </row>
    <row r="109" spans="1:20" ht="12.75" customHeight="1">
      <c r="A109" s="360"/>
      <c r="B109" s="345"/>
      <c r="C109" s="26">
        <v>6</v>
      </c>
      <c r="D109" s="41" t="s">
        <v>177</v>
      </c>
      <c r="E109" s="291"/>
      <c r="F109" s="24" t="s">
        <v>25</v>
      </c>
      <c r="G109" s="24" t="s">
        <v>5</v>
      </c>
      <c r="H109" s="24">
        <v>15</v>
      </c>
      <c r="I109" s="24">
        <f aca="true" t="shared" si="17" ref="I109:I119">P109</f>
        <v>35</v>
      </c>
      <c r="J109" s="24">
        <f aca="true" t="shared" si="18" ref="J109:J119">H109+I109</f>
        <v>50</v>
      </c>
      <c r="K109" s="24"/>
      <c r="L109" s="24">
        <v>15</v>
      </c>
      <c r="M109" s="24"/>
      <c r="N109" s="24"/>
      <c r="O109" s="24"/>
      <c r="P109" s="24">
        <v>35</v>
      </c>
      <c r="Q109" s="24">
        <v>2</v>
      </c>
      <c r="R109" s="24">
        <v>0.6</v>
      </c>
      <c r="S109" s="24">
        <v>1.4</v>
      </c>
      <c r="T109" s="64">
        <v>0</v>
      </c>
    </row>
    <row r="110" spans="1:20" ht="27" customHeight="1">
      <c r="A110" s="10">
        <v>53</v>
      </c>
      <c r="B110" s="345"/>
      <c r="C110" s="23">
        <v>6</v>
      </c>
      <c r="D110" s="35" t="s">
        <v>211</v>
      </c>
      <c r="E110" s="27" t="s">
        <v>210</v>
      </c>
      <c r="F110" s="15" t="s">
        <v>22</v>
      </c>
      <c r="G110" s="15" t="s">
        <v>5</v>
      </c>
      <c r="H110" s="15">
        <v>35</v>
      </c>
      <c r="I110" s="24">
        <f t="shared" si="17"/>
        <v>55</v>
      </c>
      <c r="J110" s="24">
        <f t="shared" si="18"/>
        <v>90</v>
      </c>
      <c r="K110" s="15"/>
      <c r="L110" s="15">
        <v>35</v>
      </c>
      <c r="M110" s="15"/>
      <c r="N110" s="15"/>
      <c r="O110" s="15"/>
      <c r="P110" s="15">
        <v>55</v>
      </c>
      <c r="Q110" s="15">
        <v>4</v>
      </c>
      <c r="R110" s="15">
        <v>1.8</v>
      </c>
      <c r="S110" s="15">
        <v>2.2</v>
      </c>
      <c r="T110" s="64">
        <v>10</v>
      </c>
    </row>
    <row r="111" spans="1:20" ht="12.75" customHeight="1">
      <c r="A111" s="10">
        <v>54</v>
      </c>
      <c r="B111" s="345"/>
      <c r="C111" s="26">
        <v>6</v>
      </c>
      <c r="D111" s="41" t="s">
        <v>24</v>
      </c>
      <c r="E111" s="41" t="s">
        <v>23</v>
      </c>
      <c r="F111" s="25" t="s">
        <v>22</v>
      </c>
      <c r="G111" s="24" t="s">
        <v>5</v>
      </c>
      <c r="H111" s="24">
        <v>30</v>
      </c>
      <c r="I111" s="24">
        <f t="shared" si="17"/>
        <v>60</v>
      </c>
      <c r="J111" s="24">
        <f t="shared" si="18"/>
        <v>90</v>
      </c>
      <c r="K111" s="24"/>
      <c r="L111" s="24">
        <v>30</v>
      </c>
      <c r="M111" s="24"/>
      <c r="N111" s="24"/>
      <c r="O111" s="24"/>
      <c r="P111" s="24">
        <v>60</v>
      </c>
      <c r="Q111" s="24">
        <v>4</v>
      </c>
      <c r="R111" s="24">
        <v>1.6</v>
      </c>
      <c r="S111" s="24">
        <v>2.4</v>
      </c>
      <c r="T111" s="64">
        <v>10</v>
      </c>
    </row>
    <row r="112" spans="1:20" ht="12.75" customHeight="1">
      <c r="A112" s="10">
        <v>55</v>
      </c>
      <c r="B112" s="345"/>
      <c r="C112" s="23">
        <v>6</v>
      </c>
      <c r="D112" s="35" t="s">
        <v>21</v>
      </c>
      <c r="E112" s="35" t="s">
        <v>20</v>
      </c>
      <c r="F112" s="21" t="s">
        <v>17</v>
      </c>
      <c r="G112" s="15" t="s">
        <v>10</v>
      </c>
      <c r="H112" s="15">
        <v>15</v>
      </c>
      <c r="I112" s="24">
        <f t="shared" si="17"/>
        <v>10</v>
      </c>
      <c r="J112" s="24">
        <f t="shared" si="18"/>
        <v>25</v>
      </c>
      <c r="K112" s="15">
        <v>15</v>
      </c>
      <c r="L112" s="15"/>
      <c r="M112" s="15"/>
      <c r="N112" s="15"/>
      <c r="O112" s="15"/>
      <c r="P112" s="15">
        <v>10</v>
      </c>
      <c r="Q112" s="15">
        <v>1</v>
      </c>
      <c r="R112" s="15">
        <v>0.6</v>
      </c>
      <c r="S112" s="15">
        <v>0.4</v>
      </c>
      <c r="T112" s="64">
        <v>0</v>
      </c>
    </row>
    <row r="113" spans="1:20" ht="12.75" customHeight="1">
      <c r="A113" s="10">
        <v>56</v>
      </c>
      <c r="B113" s="345"/>
      <c r="C113" s="12">
        <v>6</v>
      </c>
      <c r="D113" s="17" t="s">
        <v>19</v>
      </c>
      <c r="E113" s="22" t="s">
        <v>18</v>
      </c>
      <c r="F113" s="10" t="s">
        <v>17</v>
      </c>
      <c r="G113" s="74" t="s">
        <v>10</v>
      </c>
      <c r="H113" s="8">
        <v>15</v>
      </c>
      <c r="I113" s="24">
        <f t="shared" si="17"/>
        <v>10</v>
      </c>
      <c r="J113" s="24">
        <f t="shared" si="18"/>
        <v>25</v>
      </c>
      <c r="K113" s="8"/>
      <c r="L113" s="8"/>
      <c r="M113" s="8"/>
      <c r="N113" s="8">
        <v>15</v>
      </c>
      <c r="O113" s="8"/>
      <c r="P113" s="8">
        <v>10</v>
      </c>
      <c r="Q113" s="8">
        <v>1</v>
      </c>
      <c r="R113" s="8">
        <v>0.6</v>
      </c>
      <c r="S113" s="8">
        <v>0.4</v>
      </c>
      <c r="T113" s="138">
        <v>0</v>
      </c>
    </row>
    <row r="114" spans="1:20" ht="15.75" customHeight="1">
      <c r="A114" s="324">
        <v>57</v>
      </c>
      <c r="B114" s="345"/>
      <c r="C114" s="12">
        <v>6</v>
      </c>
      <c r="D114" s="52" t="s">
        <v>16</v>
      </c>
      <c r="E114" s="300" t="s">
        <v>15</v>
      </c>
      <c r="F114" s="21" t="s">
        <v>6</v>
      </c>
      <c r="G114" s="15" t="s">
        <v>14</v>
      </c>
      <c r="H114" s="19">
        <v>20</v>
      </c>
      <c r="I114" s="24">
        <f t="shared" si="17"/>
        <v>5</v>
      </c>
      <c r="J114" s="24">
        <f t="shared" si="18"/>
        <v>25</v>
      </c>
      <c r="K114" s="19">
        <v>20</v>
      </c>
      <c r="L114" s="19"/>
      <c r="M114" s="19"/>
      <c r="N114" s="19"/>
      <c r="O114" s="20"/>
      <c r="P114" s="19">
        <v>5</v>
      </c>
      <c r="Q114" s="15">
        <v>1</v>
      </c>
      <c r="R114" s="15">
        <v>0.8</v>
      </c>
      <c r="S114" s="15">
        <v>0.2</v>
      </c>
      <c r="T114" s="138">
        <v>0</v>
      </c>
    </row>
    <row r="115" spans="1:20" ht="16.5" customHeight="1">
      <c r="A115" s="325"/>
      <c r="B115" s="345"/>
      <c r="C115" s="12">
        <v>6</v>
      </c>
      <c r="D115" s="52" t="s">
        <v>13</v>
      </c>
      <c r="E115" s="301"/>
      <c r="F115" s="21" t="s">
        <v>6</v>
      </c>
      <c r="G115" s="15" t="s">
        <v>5</v>
      </c>
      <c r="H115" s="19">
        <v>30</v>
      </c>
      <c r="I115" s="24">
        <f t="shared" si="17"/>
        <v>20</v>
      </c>
      <c r="J115" s="24">
        <f t="shared" si="18"/>
        <v>50</v>
      </c>
      <c r="K115" s="19"/>
      <c r="L115" s="19">
        <v>30</v>
      </c>
      <c r="M115" s="19"/>
      <c r="N115" s="19"/>
      <c r="O115" s="20"/>
      <c r="P115" s="19">
        <v>20</v>
      </c>
      <c r="Q115" s="19">
        <v>2</v>
      </c>
      <c r="R115" s="19">
        <v>1.2</v>
      </c>
      <c r="S115" s="19">
        <v>0.8</v>
      </c>
      <c r="T115" s="138">
        <v>0</v>
      </c>
    </row>
    <row r="116" spans="1:20" ht="15" customHeight="1">
      <c r="A116" s="324">
        <v>58</v>
      </c>
      <c r="B116" s="345"/>
      <c r="C116" s="12">
        <v>6</v>
      </c>
      <c r="D116" s="53" t="s">
        <v>12</v>
      </c>
      <c r="E116" s="241" t="s">
        <v>11</v>
      </c>
      <c r="F116" s="21" t="s">
        <v>6</v>
      </c>
      <c r="G116" s="15" t="s">
        <v>10</v>
      </c>
      <c r="H116" s="15">
        <v>30</v>
      </c>
      <c r="I116" s="24">
        <f t="shared" si="17"/>
        <v>0</v>
      </c>
      <c r="J116" s="24">
        <f t="shared" si="18"/>
        <v>30</v>
      </c>
      <c r="K116" s="15">
        <v>30</v>
      </c>
      <c r="L116" s="15"/>
      <c r="M116" s="15"/>
      <c r="N116" s="15"/>
      <c r="O116" s="18"/>
      <c r="P116" s="15">
        <v>0</v>
      </c>
      <c r="Q116" s="15">
        <v>1</v>
      </c>
      <c r="R116" s="15">
        <v>1</v>
      </c>
      <c r="S116" s="15">
        <v>0</v>
      </c>
      <c r="T116" s="138">
        <v>0</v>
      </c>
    </row>
    <row r="117" spans="1:20" s="2" customFormat="1" ht="18" customHeight="1">
      <c r="A117" s="325"/>
      <c r="B117" s="345"/>
      <c r="C117" s="12">
        <v>6</v>
      </c>
      <c r="D117" s="17" t="s">
        <v>9</v>
      </c>
      <c r="E117" s="242"/>
      <c r="F117" s="21" t="s">
        <v>6</v>
      </c>
      <c r="G117" s="15" t="s">
        <v>5</v>
      </c>
      <c r="H117" s="13">
        <v>15</v>
      </c>
      <c r="I117" s="24">
        <f t="shared" si="17"/>
        <v>10</v>
      </c>
      <c r="J117" s="24">
        <f t="shared" si="18"/>
        <v>25</v>
      </c>
      <c r="K117" s="13"/>
      <c r="L117" s="13">
        <v>15</v>
      </c>
      <c r="M117" s="13"/>
      <c r="N117" s="13"/>
      <c r="O117" s="14"/>
      <c r="P117" s="13">
        <v>10</v>
      </c>
      <c r="Q117" s="15">
        <v>1</v>
      </c>
      <c r="R117" s="15">
        <v>0.6</v>
      </c>
      <c r="S117" s="15">
        <v>0.4</v>
      </c>
      <c r="T117" s="138">
        <v>0</v>
      </c>
    </row>
    <row r="118" spans="1:20" ht="18" customHeight="1">
      <c r="A118" s="10">
        <v>59</v>
      </c>
      <c r="B118" s="345"/>
      <c r="C118" s="12">
        <v>6</v>
      </c>
      <c r="D118" s="17" t="s">
        <v>8</v>
      </c>
      <c r="E118" s="71" t="s">
        <v>7</v>
      </c>
      <c r="F118" s="21" t="s">
        <v>6</v>
      </c>
      <c r="G118" s="15" t="s">
        <v>5</v>
      </c>
      <c r="H118" s="13">
        <v>15</v>
      </c>
      <c r="I118" s="24">
        <f t="shared" si="17"/>
        <v>35</v>
      </c>
      <c r="J118" s="24">
        <f t="shared" si="18"/>
        <v>50</v>
      </c>
      <c r="K118" s="13"/>
      <c r="L118" s="13">
        <v>15</v>
      </c>
      <c r="M118" s="13"/>
      <c r="N118" s="13"/>
      <c r="O118" s="14"/>
      <c r="P118" s="13">
        <v>35</v>
      </c>
      <c r="Q118" s="13">
        <v>2</v>
      </c>
      <c r="R118" s="13">
        <v>0.6</v>
      </c>
      <c r="S118" s="13">
        <v>1.4</v>
      </c>
      <c r="T118" s="138">
        <v>0</v>
      </c>
    </row>
    <row r="119" spans="1:20" ht="17.25" customHeight="1">
      <c r="A119" s="10">
        <v>60</v>
      </c>
      <c r="B119" s="345"/>
      <c r="C119" s="12">
        <v>6</v>
      </c>
      <c r="D119" s="17" t="s">
        <v>4</v>
      </c>
      <c r="E119" s="11" t="s">
        <v>3</v>
      </c>
      <c r="F119" s="21" t="s">
        <v>6</v>
      </c>
      <c r="G119" s="169" t="s">
        <v>212</v>
      </c>
      <c r="H119" s="8">
        <v>0</v>
      </c>
      <c r="I119" s="24">
        <f t="shared" si="17"/>
        <v>250</v>
      </c>
      <c r="J119" s="24">
        <f t="shared" si="18"/>
        <v>250</v>
      </c>
      <c r="K119" s="8"/>
      <c r="L119" s="8"/>
      <c r="M119" s="8"/>
      <c r="N119" s="8"/>
      <c r="O119" s="9"/>
      <c r="P119" s="8">
        <v>250</v>
      </c>
      <c r="Q119" s="8">
        <v>10</v>
      </c>
      <c r="R119" s="8">
        <v>0</v>
      </c>
      <c r="S119" s="8">
        <v>10</v>
      </c>
      <c r="T119" s="138">
        <v>0</v>
      </c>
    </row>
    <row r="120" spans="1:20" s="5" customFormat="1" ht="15" customHeight="1">
      <c r="A120" s="7"/>
      <c r="B120" s="346"/>
      <c r="C120" s="326" t="s">
        <v>2</v>
      </c>
      <c r="D120" s="327"/>
      <c r="E120" s="327"/>
      <c r="F120" s="327"/>
      <c r="G120" s="328"/>
      <c r="H120" s="6">
        <f>SUM(H108:H119)</f>
        <v>235</v>
      </c>
      <c r="I120" s="6">
        <f aca="true" t="shared" si="19" ref="I120:T120">SUM(I108:I119)</f>
        <v>500</v>
      </c>
      <c r="J120" s="6">
        <f t="shared" si="19"/>
        <v>735</v>
      </c>
      <c r="K120" s="6">
        <f t="shared" si="19"/>
        <v>80</v>
      </c>
      <c r="L120" s="6">
        <f t="shared" si="19"/>
        <v>140</v>
      </c>
      <c r="M120" s="6">
        <f t="shared" si="19"/>
        <v>0</v>
      </c>
      <c r="N120" s="6">
        <f t="shared" si="19"/>
        <v>15</v>
      </c>
      <c r="O120" s="6">
        <f t="shared" si="19"/>
        <v>0</v>
      </c>
      <c r="P120" s="6">
        <f t="shared" si="19"/>
        <v>500</v>
      </c>
      <c r="Q120" s="6">
        <f t="shared" si="19"/>
        <v>30</v>
      </c>
      <c r="R120" s="6">
        <f t="shared" si="19"/>
        <v>9.999999999999998</v>
      </c>
      <c r="S120" s="6">
        <f t="shared" si="19"/>
        <v>20</v>
      </c>
      <c r="T120" s="6">
        <f t="shared" si="19"/>
        <v>20</v>
      </c>
    </row>
    <row r="121" spans="1:20" ht="14.25" customHeight="1">
      <c r="A121" s="339" t="s">
        <v>1</v>
      </c>
      <c r="B121" s="339"/>
      <c r="C121" s="339"/>
      <c r="D121" s="339"/>
      <c r="E121" s="339"/>
      <c r="F121" s="339"/>
      <c r="G121" s="339"/>
      <c r="H121" s="4">
        <f aca="true" t="shared" si="20" ref="H121:T121">H120+H107</f>
        <v>585</v>
      </c>
      <c r="I121" s="4">
        <f t="shared" si="20"/>
        <v>940</v>
      </c>
      <c r="J121" s="4">
        <f t="shared" si="20"/>
        <v>1525</v>
      </c>
      <c r="K121" s="4">
        <f t="shared" si="20"/>
        <v>190</v>
      </c>
      <c r="L121" s="4">
        <f t="shared" si="20"/>
        <v>365</v>
      </c>
      <c r="M121" s="4">
        <f t="shared" si="20"/>
        <v>0</v>
      </c>
      <c r="N121" s="4">
        <f t="shared" si="20"/>
        <v>30</v>
      </c>
      <c r="O121" s="4">
        <f t="shared" si="20"/>
        <v>0</v>
      </c>
      <c r="P121" s="4">
        <f t="shared" si="20"/>
        <v>940</v>
      </c>
      <c r="Q121" s="4">
        <f t="shared" si="20"/>
        <v>60</v>
      </c>
      <c r="R121" s="4">
        <f t="shared" si="20"/>
        <v>24.799999999999997</v>
      </c>
      <c r="S121" s="4">
        <f t="shared" si="20"/>
        <v>35.2</v>
      </c>
      <c r="T121" s="4">
        <f t="shared" si="20"/>
        <v>45</v>
      </c>
    </row>
    <row r="122" spans="1:20" ht="14.25" customHeight="1">
      <c r="A122" s="340" t="s">
        <v>0</v>
      </c>
      <c r="B122" s="340"/>
      <c r="C122" s="340"/>
      <c r="D122" s="340"/>
      <c r="E122" s="340"/>
      <c r="F122" s="340"/>
      <c r="G122" s="340"/>
      <c r="H122" s="3">
        <f aca="true" t="shared" si="21" ref="H122:T122">H121+H90+H56</f>
        <v>2205</v>
      </c>
      <c r="I122" s="3">
        <f t="shared" si="21"/>
        <v>2425</v>
      </c>
      <c r="J122" s="3">
        <f t="shared" si="21"/>
        <v>4630</v>
      </c>
      <c r="K122" s="3">
        <f t="shared" si="21"/>
        <v>860</v>
      </c>
      <c r="L122" s="3">
        <f t="shared" si="21"/>
        <v>1255</v>
      </c>
      <c r="M122" s="3">
        <f t="shared" si="21"/>
        <v>30</v>
      </c>
      <c r="N122" s="3">
        <f t="shared" si="21"/>
        <v>60</v>
      </c>
      <c r="O122" s="3">
        <f t="shared" si="21"/>
        <v>0</v>
      </c>
      <c r="P122" s="3">
        <f t="shared" si="21"/>
        <v>2425</v>
      </c>
      <c r="Q122" s="3">
        <f t="shared" si="21"/>
        <v>180</v>
      </c>
      <c r="R122" s="87">
        <f t="shared" si="21"/>
        <v>90.19999999999999</v>
      </c>
      <c r="S122" s="87">
        <f t="shared" si="21"/>
        <v>89.80000000000001</v>
      </c>
      <c r="T122" s="3">
        <f t="shared" si="21"/>
        <v>155</v>
      </c>
    </row>
    <row r="123" spans="1:20" s="94" customFormat="1" ht="14.25" customHeight="1">
      <c r="A123" s="340" t="s">
        <v>238</v>
      </c>
      <c r="B123" s="340"/>
      <c r="C123" s="340"/>
      <c r="D123" s="340"/>
      <c r="E123" s="340"/>
      <c r="F123" s="340"/>
      <c r="G123" s="340"/>
      <c r="H123" s="3">
        <f>H122+T122</f>
        <v>2360</v>
      </c>
      <c r="I123" s="217"/>
      <c r="J123" s="217"/>
      <c r="K123" s="217"/>
      <c r="L123" s="217"/>
      <c r="M123" s="217"/>
      <c r="N123" s="217"/>
      <c r="O123" s="217"/>
      <c r="P123" s="217"/>
      <c r="Q123" s="217"/>
      <c r="R123" s="218"/>
      <c r="S123" s="218"/>
      <c r="T123" s="217"/>
    </row>
    <row r="125" spans="1:17" s="75" customFormat="1" ht="15.75" customHeight="1">
      <c r="A125" s="329" t="s">
        <v>178</v>
      </c>
      <c r="B125" s="329"/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</row>
    <row r="126" spans="1:14" s="75" customFormat="1" ht="12.75" customHeight="1">
      <c r="A126" s="76"/>
      <c r="B126" s="76"/>
      <c r="C126" s="76"/>
      <c r="D126" s="77"/>
      <c r="E126" s="77"/>
      <c r="F126" s="77"/>
      <c r="G126" s="77"/>
      <c r="H126" s="78"/>
      <c r="I126" s="77"/>
      <c r="J126" s="77"/>
      <c r="K126" s="77"/>
      <c r="L126" s="77"/>
      <c r="M126" s="77"/>
      <c r="N126" s="79"/>
    </row>
    <row r="127" spans="1:14" s="75" customFormat="1" ht="12.75" customHeight="1">
      <c r="A127" s="80" t="s">
        <v>179</v>
      </c>
      <c r="H127" s="81"/>
      <c r="N127" s="82"/>
    </row>
    <row r="128" spans="1:14" s="75" customFormat="1" ht="12.75" customHeight="1">
      <c r="A128" s="83" t="s">
        <v>180</v>
      </c>
      <c r="H128" s="81"/>
      <c r="N128" s="82"/>
    </row>
    <row r="129" spans="1:14" s="75" customFormat="1" ht="12.75" customHeight="1">
      <c r="A129" s="83" t="s">
        <v>181</v>
      </c>
      <c r="H129" s="81"/>
      <c r="N129" s="82"/>
    </row>
    <row r="130" spans="1:16" s="75" customFormat="1" ht="12.75" customHeight="1">
      <c r="A130" s="83" t="s">
        <v>182</v>
      </c>
      <c r="E130" s="84"/>
      <c r="H130" s="81"/>
      <c r="N130" s="82"/>
      <c r="P130" s="85"/>
    </row>
    <row r="131" spans="1:16" s="75" customFormat="1" ht="12.75" customHeight="1">
      <c r="A131" s="83"/>
      <c r="E131" s="84"/>
      <c r="H131" s="81"/>
      <c r="N131" s="82"/>
      <c r="P131" s="85"/>
    </row>
    <row r="132" spans="1:14" s="75" customFormat="1" ht="12.75" customHeight="1">
      <c r="A132" s="165" t="s">
        <v>183</v>
      </c>
      <c r="B132" s="166"/>
      <c r="C132" s="166"/>
      <c r="D132" s="166"/>
      <c r="E132" s="167"/>
      <c r="F132" s="86"/>
      <c r="H132" s="81"/>
      <c r="N132" s="82"/>
    </row>
    <row r="133" spans="1:14" s="75" customFormat="1" ht="12.75" customHeight="1">
      <c r="A133" s="220" t="s">
        <v>241</v>
      </c>
      <c r="B133" s="81"/>
      <c r="C133" s="81"/>
      <c r="D133" s="81"/>
      <c r="E133" s="221"/>
      <c r="F133" s="222"/>
      <c r="H133" s="81"/>
      <c r="N133" s="82"/>
    </row>
    <row r="134" spans="1:5" ht="12.75" customHeight="1">
      <c r="A134" s="83" t="s">
        <v>247</v>
      </c>
      <c r="C134" s="50"/>
      <c r="E134"/>
    </row>
    <row r="135" spans="1:20" ht="59.2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</row>
    <row r="136" spans="1:20" ht="25.5">
      <c r="A136" s="270" t="s">
        <v>184</v>
      </c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</row>
    <row r="137" spans="1:20" ht="14.25">
      <c r="A137" s="114"/>
      <c r="B137" s="94"/>
      <c r="C137" s="94"/>
      <c r="D137" s="115"/>
      <c r="E137" s="115"/>
      <c r="F137" s="94"/>
      <c r="G137" s="94"/>
      <c r="H137" s="94"/>
      <c r="I137" s="94"/>
      <c r="J137" s="105"/>
      <c r="K137" s="94"/>
      <c r="L137" s="94"/>
      <c r="M137" s="94"/>
      <c r="N137" s="94"/>
      <c r="O137" s="94"/>
      <c r="P137" s="94"/>
      <c r="Q137" s="94"/>
      <c r="R137" s="94"/>
      <c r="S137" s="94"/>
      <c r="T137" s="114"/>
    </row>
    <row r="138" spans="1:20" ht="14.25">
      <c r="A138" s="271" t="s">
        <v>196</v>
      </c>
      <c r="B138" s="27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</row>
    <row r="139" spans="1:20" ht="14.25">
      <c r="A139" s="264" t="s">
        <v>151</v>
      </c>
      <c r="B139" s="267" t="s">
        <v>162</v>
      </c>
      <c r="C139" s="267" t="s">
        <v>161</v>
      </c>
      <c r="D139" s="258" t="s">
        <v>156</v>
      </c>
      <c r="E139" s="258" t="s">
        <v>155</v>
      </c>
      <c r="F139" s="267" t="s">
        <v>160</v>
      </c>
      <c r="G139" s="258" t="s">
        <v>154</v>
      </c>
      <c r="H139" s="261" t="s">
        <v>158</v>
      </c>
      <c r="I139" s="262"/>
      <c r="J139" s="262"/>
      <c r="K139" s="262"/>
      <c r="L139" s="262"/>
      <c r="M139" s="262"/>
      <c r="N139" s="262"/>
      <c r="O139" s="262"/>
      <c r="P139" s="263"/>
      <c r="Q139" s="261" t="s">
        <v>159</v>
      </c>
      <c r="R139" s="262"/>
      <c r="S139" s="263"/>
      <c r="T139" s="272" t="s">
        <v>172</v>
      </c>
    </row>
    <row r="140" spans="1:20" ht="14.25">
      <c r="A140" s="265"/>
      <c r="B140" s="268"/>
      <c r="C140" s="268"/>
      <c r="D140" s="259"/>
      <c r="E140" s="259"/>
      <c r="F140" s="268"/>
      <c r="G140" s="259"/>
      <c r="H140" s="275" t="s">
        <v>153</v>
      </c>
      <c r="I140" s="276"/>
      <c r="J140" s="264"/>
      <c r="K140" s="261" t="s">
        <v>157</v>
      </c>
      <c r="L140" s="262"/>
      <c r="M140" s="262"/>
      <c r="N140" s="262"/>
      <c r="O140" s="262"/>
      <c r="P140" s="263"/>
      <c r="Q140" s="267" t="s">
        <v>153</v>
      </c>
      <c r="R140" s="261" t="s">
        <v>157</v>
      </c>
      <c r="S140" s="263"/>
      <c r="T140" s="273"/>
    </row>
    <row r="141" spans="1:20" ht="32.25" customHeight="1">
      <c r="A141" s="265"/>
      <c r="B141" s="268"/>
      <c r="C141" s="268"/>
      <c r="D141" s="259"/>
      <c r="E141" s="259"/>
      <c r="F141" s="268"/>
      <c r="G141" s="259"/>
      <c r="H141" s="277"/>
      <c r="I141" s="278"/>
      <c r="J141" s="266"/>
      <c r="K141" s="261" t="s">
        <v>173</v>
      </c>
      <c r="L141" s="262"/>
      <c r="M141" s="262"/>
      <c r="N141" s="262"/>
      <c r="O141" s="263"/>
      <c r="P141" s="279" t="s">
        <v>174</v>
      </c>
      <c r="Q141" s="268"/>
      <c r="R141" s="267" t="s">
        <v>152</v>
      </c>
      <c r="S141" s="279" t="s">
        <v>150</v>
      </c>
      <c r="T141" s="273"/>
    </row>
    <row r="142" spans="1:20" ht="89.25">
      <c r="A142" s="266"/>
      <c r="B142" s="269"/>
      <c r="C142" s="269"/>
      <c r="D142" s="260"/>
      <c r="E142" s="260"/>
      <c r="F142" s="269"/>
      <c r="G142" s="260"/>
      <c r="H142" s="116" t="s">
        <v>175</v>
      </c>
      <c r="I142" s="117" t="s">
        <v>150</v>
      </c>
      <c r="J142" s="116" t="s">
        <v>149</v>
      </c>
      <c r="K142" s="118" t="s">
        <v>233</v>
      </c>
      <c r="L142" s="118" t="s">
        <v>234</v>
      </c>
      <c r="M142" s="118" t="s">
        <v>235</v>
      </c>
      <c r="N142" s="118" t="s">
        <v>236</v>
      </c>
      <c r="O142" s="118" t="s">
        <v>237</v>
      </c>
      <c r="P142" s="280"/>
      <c r="Q142" s="269"/>
      <c r="R142" s="269"/>
      <c r="S142" s="280"/>
      <c r="T142" s="274"/>
    </row>
    <row r="143" spans="1:20" ht="25.5">
      <c r="A143" s="160">
        <v>1</v>
      </c>
      <c r="B143" s="159" t="s">
        <v>148</v>
      </c>
      <c r="C143" s="124">
        <v>1</v>
      </c>
      <c r="D143" s="119" t="s">
        <v>140</v>
      </c>
      <c r="E143" s="142" t="s">
        <v>139</v>
      </c>
      <c r="F143" s="120" t="s">
        <v>17</v>
      </c>
      <c r="G143" s="120" t="s">
        <v>10</v>
      </c>
      <c r="H143" s="120">
        <v>15</v>
      </c>
      <c r="I143" s="121">
        <v>10</v>
      </c>
      <c r="J143" s="121">
        <v>25</v>
      </c>
      <c r="K143" s="120">
        <v>15</v>
      </c>
      <c r="L143" s="120"/>
      <c r="M143" s="120"/>
      <c r="N143" s="120"/>
      <c r="O143" s="120"/>
      <c r="P143" s="120">
        <v>10</v>
      </c>
      <c r="Q143" s="120">
        <v>1</v>
      </c>
      <c r="R143" s="120">
        <v>0.6</v>
      </c>
      <c r="S143" s="120">
        <v>0.4</v>
      </c>
      <c r="T143" s="138">
        <v>0</v>
      </c>
    </row>
    <row r="144" spans="1:20" ht="14.25">
      <c r="A144" s="160">
        <v>2</v>
      </c>
      <c r="B144" s="320" t="s">
        <v>94</v>
      </c>
      <c r="C144" s="96">
        <v>3</v>
      </c>
      <c r="D144" s="111" t="s">
        <v>85</v>
      </c>
      <c r="E144" s="163" t="s">
        <v>84</v>
      </c>
      <c r="F144" s="103" t="s">
        <v>17</v>
      </c>
      <c r="G144" s="104" t="s">
        <v>5</v>
      </c>
      <c r="H144" s="104">
        <v>30</v>
      </c>
      <c r="I144" s="104">
        <v>20</v>
      </c>
      <c r="J144" s="104">
        <v>50</v>
      </c>
      <c r="K144" s="104"/>
      <c r="L144" s="104">
        <v>30</v>
      </c>
      <c r="M144" s="104"/>
      <c r="N144" s="104"/>
      <c r="O144" s="104"/>
      <c r="P144" s="104">
        <v>20</v>
      </c>
      <c r="Q144" s="104">
        <v>2</v>
      </c>
      <c r="R144" s="104">
        <v>1.2</v>
      </c>
      <c r="S144" s="104">
        <v>0.8</v>
      </c>
      <c r="T144" s="138">
        <v>0</v>
      </c>
    </row>
    <row r="145" spans="1:20" ht="14.25">
      <c r="A145" s="302">
        <v>3</v>
      </c>
      <c r="B145" s="321"/>
      <c r="C145" s="96">
        <v>3</v>
      </c>
      <c r="D145" s="223" t="s">
        <v>242</v>
      </c>
      <c r="E145" s="317" t="s">
        <v>239</v>
      </c>
      <c r="F145" s="103" t="s">
        <v>17</v>
      </c>
      <c r="G145" s="104" t="s">
        <v>5</v>
      </c>
      <c r="H145" s="104">
        <v>30</v>
      </c>
      <c r="I145" s="104">
        <v>0</v>
      </c>
      <c r="J145" s="104">
        <v>30</v>
      </c>
      <c r="K145" s="104"/>
      <c r="L145" s="104">
        <v>30</v>
      </c>
      <c r="M145" s="104"/>
      <c r="N145" s="104"/>
      <c r="O145" s="104"/>
      <c r="P145" s="104">
        <v>0</v>
      </c>
      <c r="Q145" s="104">
        <v>0</v>
      </c>
      <c r="R145" s="104">
        <v>0</v>
      </c>
      <c r="S145" s="104">
        <v>0</v>
      </c>
      <c r="T145" s="138">
        <v>0</v>
      </c>
    </row>
    <row r="146" spans="1:20" ht="14.25">
      <c r="A146" s="303"/>
      <c r="B146" s="321"/>
      <c r="C146" s="97">
        <v>4</v>
      </c>
      <c r="D146" s="225" t="s">
        <v>246</v>
      </c>
      <c r="E146" s="318"/>
      <c r="F146" s="125" t="s">
        <v>17</v>
      </c>
      <c r="G146" s="108" t="s">
        <v>5</v>
      </c>
      <c r="H146" s="108">
        <v>30</v>
      </c>
      <c r="I146" s="108">
        <v>0</v>
      </c>
      <c r="J146" s="108">
        <v>30</v>
      </c>
      <c r="K146" s="108"/>
      <c r="L146" s="108">
        <v>30</v>
      </c>
      <c r="M146" s="108"/>
      <c r="N146" s="108"/>
      <c r="O146" s="108"/>
      <c r="P146" s="108">
        <v>0</v>
      </c>
      <c r="Q146" s="108">
        <v>0</v>
      </c>
      <c r="R146" s="108">
        <v>0</v>
      </c>
      <c r="S146" s="108">
        <v>0</v>
      </c>
      <c r="T146" s="138">
        <v>0</v>
      </c>
    </row>
    <row r="147" spans="1:20" ht="14.25">
      <c r="A147" s="289">
        <v>4</v>
      </c>
      <c r="B147" s="321"/>
      <c r="C147" s="96">
        <v>3</v>
      </c>
      <c r="D147" s="223" t="s">
        <v>83</v>
      </c>
      <c r="E147" s="317" t="s">
        <v>18</v>
      </c>
      <c r="F147" s="103" t="s">
        <v>17</v>
      </c>
      <c r="G147" s="104" t="s">
        <v>10</v>
      </c>
      <c r="H147" s="104">
        <v>15</v>
      </c>
      <c r="I147" s="104">
        <v>10</v>
      </c>
      <c r="J147" s="104">
        <v>25</v>
      </c>
      <c r="K147" s="104"/>
      <c r="L147" s="104"/>
      <c r="M147" s="104"/>
      <c r="N147" s="104">
        <v>15</v>
      </c>
      <c r="O147" s="104"/>
      <c r="P147" s="104">
        <v>10</v>
      </c>
      <c r="Q147" s="104">
        <v>1</v>
      </c>
      <c r="R147" s="104">
        <v>0.6</v>
      </c>
      <c r="S147" s="104">
        <v>0.4</v>
      </c>
      <c r="T147" s="138">
        <v>0</v>
      </c>
    </row>
    <row r="148" spans="1:20" ht="14.25">
      <c r="A148" s="304"/>
      <c r="B148" s="322"/>
      <c r="C148" s="97">
        <v>4</v>
      </c>
      <c r="D148" s="225" t="s">
        <v>60</v>
      </c>
      <c r="E148" s="319"/>
      <c r="F148" s="125" t="s">
        <v>17</v>
      </c>
      <c r="G148" s="108" t="s">
        <v>10</v>
      </c>
      <c r="H148" s="108">
        <v>15</v>
      </c>
      <c r="I148" s="108">
        <v>10</v>
      </c>
      <c r="J148" s="108">
        <v>25</v>
      </c>
      <c r="K148" s="108"/>
      <c r="L148" s="108"/>
      <c r="M148" s="108"/>
      <c r="N148" s="108">
        <v>15</v>
      </c>
      <c r="O148" s="108"/>
      <c r="P148" s="108">
        <v>10</v>
      </c>
      <c r="Q148" s="108">
        <v>1</v>
      </c>
      <c r="R148" s="108">
        <v>0.6</v>
      </c>
      <c r="S148" s="108">
        <v>0.4</v>
      </c>
      <c r="T148" s="138">
        <v>0</v>
      </c>
    </row>
    <row r="149" spans="1:20" ht="14.25">
      <c r="A149" s="304"/>
      <c r="B149" s="320" t="s">
        <v>54</v>
      </c>
      <c r="C149" s="98">
        <v>5</v>
      </c>
      <c r="D149" s="224" t="s">
        <v>31</v>
      </c>
      <c r="E149" s="319"/>
      <c r="F149" s="110" t="s">
        <v>17</v>
      </c>
      <c r="G149" s="110" t="s">
        <v>10</v>
      </c>
      <c r="H149" s="110">
        <v>15</v>
      </c>
      <c r="I149" s="108">
        <v>10</v>
      </c>
      <c r="J149" s="108">
        <v>25</v>
      </c>
      <c r="K149" s="110"/>
      <c r="L149" s="110"/>
      <c r="M149" s="110"/>
      <c r="N149" s="110">
        <v>15</v>
      </c>
      <c r="O149" s="110"/>
      <c r="P149" s="110">
        <v>10</v>
      </c>
      <c r="Q149" s="110">
        <v>1</v>
      </c>
      <c r="R149" s="110">
        <v>0.6</v>
      </c>
      <c r="S149" s="110">
        <v>0.4</v>
      </c>
      <c r="T149" s="138">
        <v>0</v>
      </c>
    </row>
    <row r="150" spans="1:20" ht="14.25">
      <c r="A150" s="305"/>
      <c r="B150" s="321"/>
      <c r="C150" s="100">
        <v>6</v>
      </c>
      <c r="D150" s="101" t="s">
        <v>19</v>
      </c>
      <c r="E150" s="318"/>
      <c r="F150" s="227" t="s">
        <v>17</v>
      </c>
      <c r="G150" s="106" t="s">
        <v>10</v>
      </c>
      <c r="H150" s="106">
        <v>15</v>
      </c>
      <c r="I150" s="104">
        <v>10</v>
      </c>
      <c r="J150" s="104">
        <v>25</v>
      </c>
      <c r="K150" s="106"/>
      <c r="L150" s="106"/>
      <c r="M150" s="106"/>
      <c r="N150" s="106">
        <v>15</v>
      </c>
      <c r="O150" s="106"/>
      <c r="P150" s="106">
        <v>10</v>
      </c>
      <c r="Q150" s="106">
        <v>1</v>
      </c>
      <c r="R150" s="106">
        <v>0.6</v>
      </c>
      <c r="S150" s="102">
        <v>0.4</v>
      </c>
      <c r="T150" s="138">
        <v>0</v>
      </c>
    </row>
    <row r="151" spans="1:20" ht="14.25">
      <c r="A151" s="161">
        <v>5</v>
      </c>
      <c r="B151" s="322"/>
      <c r="C151" s="98">
        <v>6</v>
      </c>
      <c r="D151" s="112" t="s">
        <v>21</v>
      </c>
      <c r="E151" s="112" t="s">
        <v>20</v>
      </c>
      <c r="F151" s="109" t="s">
        <v>17</v>
      </c>
      <c r="G151" s="110" t="s">
        <v>10</v>
      </c>
      <c r="H151" s="110">
        <v>15</v>
      </c>
      <c r="I151" s="104">
        <v>10</v>
      </c>
      <c r="J151" s="104">
        <v>25</v>
      </c>
      <c r="K151" s="110">
        <v>15</v>
      </c>
      <c r="L151" s="110"/>
      <c r="M151" s="110"/>
      <c r="N151" s="110"/>
      <c r="O151" s="110"/>
      <c r="P151" s="110">
        <v>10</v>
      </c>
      <c r="Q151" s="110">
        <v>1</v>
      </c>
      <c r="R151" s="110">
        <v>0.6</v>
      </c>
      <c r="S151" s="110">
        <v>0.4</v>
      </c>
      <c r="T151" s="138">
        <v>0</v>
      </c>
    </row>
    <row r="152" spans="1:20" ht="14.25">
      <c r="A152" s="289">
        <v>6</v>
      </c>
      <c r="B152" s="159" t="s">
        <v>148</v>
      </c>
      <c r="C152" s="124">
        <v>2</v>
      </c>
      <c r="D152" s="142" t="s">
        <v>119</v>
      </c>
      <c r="E152" s="314" t="s">
        <v>35</v>
      </c>
      <c r="F152" s="126" t="s">
        <v>17</v>
      </c>
      <c r="G152" s="126" t="s">
        <v>5</v>
      </c>
      <c r="H152" s="126">
        <v>30</v>
      </c>
      <c r="I152" s="126">
        <v>20</v>
      </c>
      <c r="J152" s="126">
        <v>50</v>
      </c>
      <c r="K152" s="126"/>
      <c r="L152" s="126">
        <v>30</v>
      </c>
      <c r="M152" s="126"/>
      <c r="N152" s="126"/>
      <c r="O152" s="126"/>
      <c r="P152" s="126">
        <v>20</v>
      </c>
      <c r="Q152" s="126">
        <v>2</v>
      </c>
      <c r="R152" s="126">
        <v>1.2</v>
      </c>
      <c r="S152" s="126">
        <v>0.8</v>
      </c>
      <c r="T152" s="138">
        <v>0</v>
      </c>
    </row>
    <row r="153" spans="1:20" ht="14.25">
      <c r="A153" s="304"/>
      <c r="B153" s="320" t="s">
        <v>94</v>
      </c>
      <c r="C153" s="96">
        <v>3</v>
      </c>
      <c r="D153" s="111" t="s">
        <v>86</v>
      </c>
      <c r="E153" s="315"/>
      <c r="F153" s="103" t="s">
        <v>17</v>
      </c>
      <c r="G153" s="104" t="s">
        <v>5</v>
      </c>
      <c r="H153" s="104">
        <v>30</v>
      </c>
      <c r="I153" s="104">
        <v>20</v>
      </c>
      <c r="J153" s="104">
        <v>50</v>
      </c>
      <c r="K153" s="104"/>
      <c r="L153" s="104">
        <v>30</v>
      </c>
      <c r="M153" s="104"/>
      <c r="N153" s="104"/>
      <c r="O153" s="104"/>
      <c r="P153" s="104">
        <v>20</v>
      </c>
      <c r="Q153" s="104">
        <v>2</v>
      </c>
      <c r="R153" s="104">
        <v>1.2</v>
      </c>
      <c r="S153" s="104">
        <v>0.8</v>
      </c>
      <c r="T153" s="138">
        <v>0</v>
      </c>
    </row>
    <row r="154" spans="1:20" ht="14.25">
      <c r="A154" s="304"/>
      <c r="B154" s="322"/>
      <c r="C154" s="97">
        <v>4</v>
      </c>
      <c r="D154" s="113" t="s">
        <v>62</v>
      </c>
      <c r="E154" s="315"/>
      <c r="F154" s="125" t="s">
        <v>17</v>
      </c>
      <c r="G154" s="108" t="s">
        <v>5</v>
      </c>
      <c r="H154" s="108">
        <v>30</v>
      </c>
      <c r="I154" s="108">
        <v>20</v>
      </c>
      <c r="J154" s="108">
        <v>50</v>
      </c>
      <c r="K154" s="108"/>
      <c r="L154" s="108">
        <v>30</v>
      </c>
      <c r="M154" s="108"/>
      <c r="N154" s="108"/>
      <c r="O154" s="108"/>
      <c r="P154" s="108">
        <v>20</v>
      </c>
      <c r="Q154" s="108">
        <v>2</v>
      </c>
      <c r="R154" s="108">
        <v>1.2</v>
      </c>
      <c r="S154" s="108">
        <v>0.8</v>
      </c>
      <c r="T154" s="138">
        <v>0</v>
      </c>
    </row>
    <row r="155" spans="1:20" ht="14.25">
      <c r="A155" s="305"/>
      <c r="B155" s="159" t="s">
        <v>54</v>
      </c>
      <c r="C155" s="98">
        <v>5</v>
      </c>
      <c r="D155" s="112" t="s">
        <v>36</v>
      </c>
      <c r="E155" s="316"/>
      <c r="F155" s="109" t="s">
        <v>17</v>
      </c>
      <c r="G155" s="110" t="s">
        <v>34</v>
      </c>
      <c r="H155" s="110">
        <v>30</v>
      </c>
      <c r="I155" s="108">
        <v>20</v>
      </c>
      <c r="J155" s="108">
        <v>50</v>
      </c>
      <c r="K155" s="110"/>
      <c r="L155" s="110">
        <v>30</v>
      </c>
      <c r="M155" s="110"/>
      <c r="N155" s="110"/>
      <c r="O155" s="110"/>
      <c r="P155" s="110">
        <v>20</v>
      </c>
      <c r="Q155" s="110">
        <v>2</v>
      </c>
      <c r="R155" s="110">
        <v>1.2</v>
      </c>
      <c r="S155" s="110">
        <v>0.8</v>
      </c>
      <c r="T155" s="138">
        <v>0</v>
      </c>
    </row>
    <row r="156" spans="1:20" ht="14.25">
      <c r="A156" s="282" t="s">
        <v>197</v>
      </c>
      <c r="B156" s="282"/>
      <c r="C156" s="282"/>
      <c r="D156" s="282"/>
      <c r="E156" s="282"/>
      <c r="F156" s="282"/>
      <c r="G156" s="282"/>
      <c r="H156" s="168">
        <f>SUM(H143:H155)</f>
        <v>300</v>
      </c>
      <c r="I156" s="168">
        <f aca="true" t="shared" si="22" ref="I156:T156">SUM(I143:I155)</f>
        <v>160</v>
      </c>
      <c r="J156" s="168">
        <f t="shared" si="22"/>
        <v>460</v>
      </c>
      <c r="K156" s="168">
        <f t="shared" si="22"/>
        <v>30</v>
      </c>
      <c r="L156" s="168">
        <f t="shared" si="22"/>
        <v>210</v>
      </c>
      <c r="M156" s="168">
        <f t="shared" si="22"/>
        <v>0</v>
      </c>
      <c r="N156" s="168">
        <f t="shared" si="22"/>
        <v>60</v>
      </c>
      <c r="O156" s="168">
        <f t="shared" si="22"/>
        <v>0</v>
      </c>
      <c r="P156" s="168">
        <f t="shared" si="22"/>
        <v>160</v>
      </c>
      <c r="Q156" s="168">
        <f t="shared" si="22"/>
        <v>16</v>
      </c>
      <c r="R156" s="168">
        <f t="shared" si="22"/>
        <v>9.6</v>
      </c>
      <c r="S156" s="168">
        <f t="shared" si="22"/>
        <v>6.3999999999999995</v>
      </c>
      <c r="T156" s="168">
        <f t="shared" si="22"/>
        <v>0</v>
      </c>
    </row>
    <row r="157" spans="1:20" ht="14.25">
      <c r="A157" s="147"/>
      <c r="B157" s="148"/>
      <c r="C157" s="147"/>
      <c r="D157" s="149"/>
      <c r="E157" s="150"/>
      <c r="F157" s="143"/>
      <c r="G157" s="143"/>
      <c r="H157" s="143"/>
      <c r="I157" s="143"/>
      <c r="J157" s="143"/>
      <c r="K157" s="144"/>
      <c r="L157" s="144"/>
      <c r="M157" s="144"/>
      <c r="N157" s="143"/>
      <c r="O157" s="143"/>
      <c r="P157" s="143"/>
      <c r="Q157" s="143"/>
      <c r="R157" s="145"/>
      <c r="S157" s="145"/>
      <c r="T157" s="146"/>
    </row>
    <row r="158" spans="1:20" ht="14.25">
      <c r="A158" s="271" t="s">
        <v>198</v>
      </c>
      <c r="B158" s="271"/>
      <c r="C158" s="271"/>
      <c r="D158" s="271"/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</row>
    <row r="159" spans="1:20" ht="14.25">
      <c r="A159" s="264" t="s">
        <v>151</v>
      </c>
      <c r="B159" s="267" t="s">
        <v>162</v>
      </c>
      <c r="C159" s="267" t="s">
        <v>161</v>
      </c>
      <c r="D159" s="258" t="s">
        <v>156</v>
      </c>
      <c r="E159" s="258" t="s">
        <v>155</v>
      </c>
      <c r="F159" s="267" t="s">
        <v>160</v>
      </c>
      <c r="G159" s="258" t="s">
        <v>154</v>
      </c>
      <c r="H159" s="261" t="s">
        <v>158</v>
      </c>
      <c r="I159" s="262"/>
      <c r="J159" s="262"/>
      <c r="K159" s="262"/>
      <c r="L159" s="262"/>
      <c r="M159" s="262"/>
      <c r="N159" s="262"/>
      <c r="O159" s="262"/>
      <c r="P159" s="263"/>
      <c r="Q159" s="261" t="s">
        <v>159</v>
      </c>
      <c r="R159" s="262"/>
      <c r="S159" s="263"/>
      <c r="T159" s="272" t="s">
        <v>172</v>
      </c>
    </row>
    <row r="160" spans="1:20" ht="14.25">
      <c r="A160" s="265"/>
      <c r="B160" s="268"/>
      <c r="C160" s="268"/>
      <c r="D160" s="259"/>
      <c r="E160" s="259"/>
      <c r="F160" s="268"/>
      <c r="G160" s="259"/>
      <c r="H160" s="275" t="s">
        <v>153</v>
      </c>
      <c r="I160" s="276"/>
      <c r="J160" s="264"/>
      <c r="K160" s="261" t="s">
        <v>157</v>
      </c>
      <c r="L160" s="262"/>
      <c r="M160" s="262"/>
      <c r="N160" s="262"/>
      <c r="O160" s="262"/>
      <c r="P160" s="263"/>
      <c r="Q160" s="267" t="s">
        <v>153</v>
      </c>
      <c r="R160" s="261" t="s">
        <v>157</v>
      </c>
      <c r="S160" s="263"/>
      <c r="T160" s="273"/>
    </row>
    <row r="161" spans="1:20" ht="23.25" customHeight="1">
      <c r="A161" s="265"/>
      <c r="B161" s="268"/>
      <c r="C161" s="268"/>
      <c r="D161" s="259"/>
      <c r="E161" s="259"/>
      <c r="F161" s="268"/>
      <c r="G161" s="259"/>
      <c r="H161" s="277"/>
      <c r="I161" s="278"/>
      <c r="J161" s="266"/>
      <c r="K161" s="261" t="s">
        <v>173</v>
      </c>
      <c r="L161" s="262"/>
      <c r="M161" s="262"/>
      <c r="N161" s="262"/>
      <c r="O161" s="263"/>
      <c r="P161" s="279" t="s">
        <v>174</v>
      </c>
      <c r="Q161" s="268"/>
      <c r="R161" s="267" t="s">
        <v>152</v>
      </c>
      <c r="S161" s="279" t="s">
        <v>150</v>
      </c>
      <c r="T161" s="273"/>
    </row>
    <row r="162" spans="1:20" ht="89.25">
      <c r="A162" s="266"/>
      <c r="B162" s="269"/>
      <c r="C162" s="269"/>
      <c r="D162" s="260"/>
      <c r="E162" s="260"/>
      <c r="F162" s="269"/>
      <c r="G162" s="260"/>
      <c r="H162" s="116" t="s">
        <v>175</v>
      </c>
      <c r="I162" s="117" t="s">
        <v>150</v>
      </c>
      <c r="J162" s="116" t="s">
        <v>149</v>
      </c>
      <c r="K162" s="118" t="s">
        <v>233</v>
      </c>
      <c r="L162" s="118" t="s">
        <v>234</v>
      </c>
      <c r="M162" s="118" t="s">
        <v>235</v>
      </c>
      <c r="N162" s="118" t="s">
        <v>236</v>
      </c>
      <c r="O162" s="118" t="s">
        <v>237</v>
      </c>
      <c r="P162" s="280"/>
      <c r="Q162" s="269"/>
      <c r="R162" s="269"/>
      <c r="S162" s="280"/>
      <c r="T162" s="274"/>
    </row>
    <row r="163" spans="1:20" ht="14.25">
      <c r="A163" s="296">
        <v>1</v>
      </c>
      <c r="B163" s="250" t="s">
        <v>148</v>
      </c>
      <c r="C163" s="123">
        <v>2</v>
      </c>
      <c r="D163" s="140" t="s">
        <v>118</v>
      </c>
      <c r="E163" s="249" t="s">
        <v>117</v>
      </c>
      <c r="F163" s="126" t="s">
        <v>22</v>
      </c>
      <c r="G163" s="126" t="s">
        <v>10</v>
      </c>
      <c r="H163" s="126">
        <v>30</v>
      </c>
      <c r="I163" s="126">
        <v>5</v>
      </c>
      <c r="J163" s="126">
        <v>35</v>
      </c>
      <c r="K163" s="126">
        <v>30</v>
      </c>
      <c r="L163" s="126"/>
      <c r="M163" s="126"/>
      <c r="N163" s="126"/>
      <c r="O163" s="126"/>
      <c r="P163" s="126">
        <v>5</v>
      </c>
      <c r="Q163" s="126">
        <v>1</v>
      </c>
      <c r="R163" s="126">
        <v>0.8</v>
      </c>
      <c r="S163" s="126">
        <v>0.2</v>
      </c>
      <c r="T163" s="139">
        <v>0</v>
      </c>
    </row>
    <row r="164" spans="1:20" ht="14.25">
      <c r="A164" s="297"/>
      <c r="B164" s="251"/>
      <c r="C164" s="123">
        <v>2</v>
      </c>
      <c r="D164" s="140" t="s">
        <v>116</v>
      </c>
      <c r="E164" s="249"/>
      <c r="F164" s="126" t="s">
        <v>22</v>
      </c>
      <c r="G164" s="126" t="s">
        <v>5</v>
      </c>
      <c r="H164" s="126">
        <v>30</v>
      </c>
      <c r="I164" s="126">
        <v>0</v>
      </c>
      <c r="J164" s="126">
        <v>30</v>
      </c>
      <c r="K164" s="126"/>
      <c r="L164" s="126">
        <v>30</v>
      </c>
      <c r="M164" s="126"/>
      <c r="N164" s="126"/>
      <c r="O164" s="126"/>
      <c r="P164" s="126">
        <v>0</v>
      </c>
      <c r="Q164" s="126">
        <v>1</v>
      </c>
      <c r="R164" s="126">
        <v>1</v>
      </c>
      <c r="S164" s="126">
        <v>0</v>
      </c>
      <c r="T164" s="139">
        <v>0</v>
      </c>
    </row>
    <row r="165" spans="1:20" ht="14.25">
      <c r="A165" s="296">
        <v>2</v>
      </c>
      <c r="B165" s="251"/>
      <c r="C165" s="123">
        <v>2</v>
      </c>
      <c r="D165" s="140" t="s">
        <v>112</v>
      </c>
      <c r="E165" s="249" t="s">
        <v>111</v>
      </c>
      <c r="F165" s="126" t="s">
        <v>22</v>
      </c>
      <c r="G165" s="126" t="s">
        <v>5</v>
      </c>
      <c r="H165" s="126">
        <v>30</v>
      </c>
      <c r="I165" s="126">
        <v>20</v>
      </c>
      <c r="J165" s="126">
        <v>50</v>
      </c>
      <c r="K165" s="126">
        <v>30</v>
      </c>
      <c r="L165" s="126"/>
      <c r="M165" s="126"/>
      <c r="N165" s="126"/>
      <c r="O165" s="126"/>
      <c r="P165" s="126">
        <v>20</v>
      </c>
      <c r="Q165" s="126">
        <v>2</v>
      </c>
      <c r="R165" s="126">
        <v>1.2</v>
      </c>
      <c r="S165" s="126">
        <v>0.8</v>
      </c>
      <c r="T165" s="139">
        <v>0</v>
      </c>
    </row>
    <row r="166" spans="1:20" ht="14.25">
      <c r="A166" s="297"/>
      <c r="B166" s="251"/>
      <c r="C166" s="123">
        <v>2</v>
      </c>
      <c r="D166" s="140" t="s">
        <v>110</v>
      </c>
      <c r="E166" s="249"/>
      <c r="F166" s="126" t="s">
        <v>22</v>
      </c>
      <c r="G166" s="126" t="s">
        <v>5</v>
      </c>
      <c r="H166" s="126">
        <v>35</v>
      </c>
      <c r="I166" s="126">
        <v>30</v>
      </c>
      <c r="J166" s="126">
        <v>65</v>
      </c>
      <c r="K166" s="126"/>
      <c r="L166" s="126">
        <v>35</v>
      </c>
      <c r="M166" s="126"/>
      <c r="N166" s="126"/>
      <c r="O166" s="126"/>
      <c r="P166" s="126">
        <v>30</v>
      </c>
      <c r="Q166" s="126">
        <v>3</v>
      </c>
      <c r="R166" s="126">
        <v>1.7999999999999998</v>
      </c>
      <c r="S166" s="126">
        <v>1.2000000000000002</v>
      </c>
      <c r="T166" s="139">
        <v>10</v>
      </c>
    </row>
    <row r="167" spans="1:20" ht="14.25">
      <c r="A167" s="296">
        <v>3</v>
      </c>
      <c r="B167" s="251"/>
      <c r="C167" s="123">
        <v>2</v>
      </c>
      <c r="D167" s="140" t="s">
        <v>106</v>
      </c>
      <c r="E167" s="249" t="s">
        <v>105</v>
      </c>
      <c r="F167" s="126" t="s">
        <v>22</v>
      </c>
      <c r="G167" s="126" t="s">
        <v>14</v>
      </c>
      <c r="H167" s="126">
        <v>20</v>
      </c>
      <c r="I167" s="126">
        <v>20</v>
      </c>
      <c r="J167" s="126">
        <v>40</v>
      </c>
      <c r="K167" s="126">
        <v>20</v>
      </c>
      <c r="L167" s="126"/>
      <c r="M167" s="126"/>
      <c r="N167" s="126"/>
      <c r="O167" s="126"/>
      <c r="P167" s="126">
        <v>20</v>
      </c>
      <c r="Q167" s="126">
        <v>2</v>
      </c>
      <c r="R167" s="126">
        <v>1.2</v>
      </c>
      <c r="S167" s="126">
        <v>0.8</v>
      </c>
      <c r="T167" s="139">
        <v>10</v>
      </c>
    </row>
    <row r="168" spans="1:20" ht="14.25">
      <c r="A168" s="297"/>
      <c r="B168" s="252"/>
      <c r="C168" s="123">
        <v>2</v>
      </c>
      <c r="D168" s="140" t="s">
        <v>104</v>
      </c>
      <c r="E168" s="249"/>
      <c r="F168" s="126" t="s">
        <v>22</v>
      </c>
      <c r="G168" s="126" t="s">
        <v>5</v>
      </c>
      <c r="H168" s="126">
        <v>30</v>
      </c>
      <c r="I168" s="126">
        <v>20</v>
      </c>
      <c r="J168" s="126">
        <v>50</v>
      </c>
      <c r="K168" s="126"/>
      <c r="L168" s="126">
        <v>30</v>
      </c>
      <c r="M168" s="126"/>
      <c r="N168" s="126"/>
      <c r="O168" s="126"/>
      <c r="P168" s="126">
        <v>20</v>
      </c>
      <c r="Q168" s="126">
        <v>2</v>
      </c>
      <c r="R168" s="126">
        <v>1.2</v>
      </c>
      <c r="S168" s="126">
        <v>0.8</v>
      </c>
      <c r="T168" s="139">
        <v>0</v>
      </c>
    </row>
    <row r="169" spans="1:20" ht="14.25">
      <c r="A169" s="296">
        <v>4</v>
      </c>
      <c r="B169" s="250" t="s">
        <v>94</v>
      </c>
      <c r="C169" s="96">
        <v>3</v>
      </c>
      <c r="D169" s="111" t="s">
        <v>93</v>
      </c>
      <c r="E169" s="291" t="s">
        <v>92</v>
      </c>
      <c r="F169" s="104" t="s">
        <v>22</v>
      </c>
      <c r="G169" s="104" t="s">
        <v>14</v>
      </c>
      <c r="H169" s="104">
        <v>30</v>
      </c>
      <c r="I169" s="104">
        <v>0</v>
      </c>
      <c r="J169" s="104">
        <v>30</v>
      </c>
      <c r="K169" s="104">
        <v>30</v>
      </c>
      <c r="L169" s="104"/>
      <c r="M169" s="104"/>
      <c r="N169" s="104"/>
      <c r="O169" s="104"/>
      <c r="P169" s="104">
        <v>0</v>
      </c>
      <c r="Q169" s="104">
        <v>1</v>
      </c>
      <c r="R169" s="104">
        <v>1</v>
      </c>
      <c r="S169" s="104">
        <v>0</v>
      </c>
      <c r="T169" s="138">
        <v>0</v>
      </c>
    </row>
    <row r="170" spans="1:20" ht="14.25">
      <c r="A170" s="297"/>
      <c r="B170" s="251"/>
      <c r="C170" s="96">
        <v>3</v>
      </c>
      <c r="D170" s="111" t="s">
        <v>91</v>
      </c>
      <c r="E170" s="291"/>
      <c r="F170" s="104" t="s">
        <v>22</v>
      </c>
      <c r="G170" s="104" t="s">
        <v>5</v>
      </c>
      <c r="H170" s="104">
        <v>30</v>
      </c>
      <c r="I170" s="104">
        <v>20</v>
      </c>
      <c r="J170" s="104">
        <v>50</v>
      </c>
      <c r="K170" s="104"/>
      <c r="L170" s="104">
        <v>30</v>
      </c>
      <c r="M170" s="104"/>
      <c r="N170" s="104"/>
      <c r="O170" s="104"/>
      <c r="P170" s="104">
        <v>20</v>
      </c>
      <c r="Q170" s="104">
        <v>2</v>
      </c>
      <c r="R170" s="104">
        <v>1.2</v>
      </c>
      <c r="S170" s="104">
        <v>0.8</v>
      </c>
      <c r="T170" s="138">
        <v>0</v>
      </c>
    </row>
    <row r="171" spans="1:20" ht="28.5" customHeight="1">
      <c r="A171" s="162">
        <v>5</v>
      </c>
      <c r="B171" s="251"/>
      <c r="C171" s="96">
        <v>3</v>
      </c>
      <c r="D171" s="223" t="s">
        <v>228</v>
      </c>
      <c r="E171" s="95" t="s">
        <v>209</v>
      </c>
      <c r="F171" s="103" t="s">
        <v>22</v>
      </c>
      <c r="G171" s="104" t="s">
        <v>10</v>
      </c>
      <c r="H171" s="104">
        <v>30</v>
      </c>
      <c r="I171" s="104">
        <f>P171</f>
        <v>20</v>
      </c>
      <c r="J171" s="104">
        <f>H171+I171</f>
        <v>50</v>
      </c>
      <c r="K171" s="104"/>
      <c r="L171" s="104">
        <v>30</v>
      </c>
      <c r="M171" s="104"/>
      <c r="N171" s="104"/>
      <c r="O171" s="104"/>
      <c r="P171" s="104">
        <v>20</v>
      </c>
      <c r="Q171" s="104">
        <v>2</v>
      </c>
      <c r="R171" s="104">
        <v>1.2</v>
      </c>
      <c r="S171" s="104">
        <v>0.8</v>
      </c>
      <c r="T171" s="139">
        <v>0</v>
      </c>
    </row>
    <row r="172" spans="1:20" s="94" customFormat="1" ht="14.25">
      <c r="A172" s="208">
        <v>6</v>
      </c>
      <c r="B172" s="251"/>
      <c r="C172" s="96">
        <v>3</v>
      </c>
      <c r="D172" s="223" t="s">
        <v>231</v>
      </c>
      <c r="E172" s="223" t="s">
        <v>32</v>
      </c>
      <c r="F172" s="103" t="s">
        <v>22</v>
      </c>
      <c r="G172" s="104" t="s">
        <v>5</v>
      </c>
      <c r="H172" s="104">
        <v>0</v>
      </c>
      <c r="I172" s="104">
        <v>160</v>
      </c>
      <c r="J172" s="104">
        <v>160</v>
      </c>
      <c r="K172" s="104"/>
      <c r="L172" s="104"/>
      <c r="M172" s="104"/>
      <c r="N172" s="104"/>
      <c r="O172" s="104">
        <v>0</v>
      </c>
      <c r="P172" s="104">
        <v>160</v>
      </c>
      <c r="Q172" s="104">
        <v>4</v>
      </c>
      <c r="R172" s="104">
        <v>0</v>
      </c>
      <c r="S172" s="104">
        <v>4</v>
      </c>
      <c r="T172" s="139">
        <v>0</v>
      </c>
    </row>
    <row r="173" spans="1:20" ht="14.25">
      <c r="A173" s="287">
        <v>7</v>
      </c>
      <c r="B173" s="251"/>
      <c r="C173" s="97">
        <v>4</v>
      </c>
      <c r="D173" s="225" t="s">
        <v>73</v>
      </c>
      <c r="E173" s="299" t="s">
        <v>72</v>
      </c>
      <c r="F173" s="108" t="s">
        <v>22</v>
      </c>
      <c r="G173" s="108" t="s">
        <v>14</v>
      </c>
      <c r="H173" s="108">
        <v>30</v>
      </c>
      <c r="I173" s="108">
        <v>70</v>
      </c>
      <c r="J173" s="108">
        <v>100</v>
      </c>
      <c r="K173" s="108">
        <v>30</v>
      </c>
      <c r="L173" s="108"/>
      <c r="M173" s="108"/>
      <c r="N173" s="108"/>
      <c r="O173" s="108"/>
      <c r="P173" s="108">
        <v>70</v>
      </c>
      <c r="Q173" s="108">
        <v>4</v>
      </c>
      <c r="R173" s="108">
        <v>1.2</v>
      </c>
      <c r="S173" s="108">
        <v>2.8</v>
      </c>
      <c r="T173" s="139">
        <v>0</v>
      </c>
    </row>
    <row r="174" spans="1:20" ht="14.25">
      <c r="A174" s="288"/>
      <c r="B174" s="251"/>
      <c r="C174" s="97">
        <v>4</v>
      </c>
      <c r="D174" s="225" t="s">
        <v>71</v>
      </c>
      <c r="E174" s="299"/>
      <c r="F174" s="108" t="s">
        <v>22</v>
      </c>
      <c r="G174" s="108" t="s">
        <v>5</v>
      </c>
      <c r="H174" s="108">
        <v>30</v>
      </c>
      <c r="I174" s="108">
        <v>20</v>
      </c>
      <c r="J174" s="108">
        <v>50</v>
      </c>
      <c r="K174" s="108"/>
      <c r="L174" s="108">
        <v>30</v>
      </c>
      <c r="M174" s="108"/>
      <c r="N174" s="108"/>
      <c r="O174" s="108"/>
      <c r="P174" s="108">
        <v>20</v>
      </c>
      <c r="Q174" s="108">
        <v>2</v>
      </c>
      <c r="R174" s="108">
        <v>1.2</v>
      </c>
      <c r="S174" s="108">
        <v>0.8</v>
      </c>
      <c r="T174" s="139">
        <v>0</v>
      </c>
    </row>
    <row r="175" spans="1:20" ht="14.25">
      <c r="A175" s="287">
        <v>8</v>
      </c>
      <c r="B175" s="251"/>
      <c r="C175" s="97">
        <v>4</v>
      </c>
      <c r="D175" s="225" t="s">
        <v>66</v>
      </c>
      <c r="E175" s="299" t="s">
        <v>69</v>
      </c>
      <c r="F175" s="108" t="s">
        <v>22</v>
      </c>
      <c r="G175" s="108" t="s">
        <v>14</v>
      </c>
      <c r="H175" s="108">
        <v>30</v>
      </c>
      <c r="I175" s="108">
        <v>60</v>
      </c>
      <c r="J175" s="108">
        <v>90</v>
      </c>
      <c r="K175" s="108">
        <v>30</v>
      </c>
      <c r="L175" s="108"/>
      <c r="M175" s="108"/>
      <c r="N175" s="108"/>
      <c r="O175" s="108"/>
      <c r="P175" s="108">
        <v>60</v>
      </c>
      <c r="Q175" s="108">
        <v>4</v>
      </c>
      <c r="R175" s="108">
        <v>1.6</v>
      </c>
      <c r="S175" s="108">
        <v>2.4</v>
      </c>
      <c r="T175" s="139">
        <v>10</v>
      </c>
    </row>
    <row r="176" spans="1:20" ht="14.25">
      <c r="A176" s="288"/>
      <c r="B176" s="251"/>
      <c r="C176" s="97">
        <v>4</v>
      </c>
      <c r="D176" s="225" t="s">
        <v>64</v>
      </c>
      <c r="E176" s="299"/>
      <c r="F176" s="108" t="s">
        <v>22</v>
      </c>
      <c r="G176" s="108" t="s">
        <v>5</v>
      </c>
      <c r="H176" s="108">
        <v>30</v>
      </c>
      <c r="I176" s="108">
        <v>20</v>
      </c>
      <c r="J176" s="108">
        <v>50</v>
      </c>
      <c r="K176" s="108"/>
      <c r="L176" s="108">
        <v>30</v>
      </c>
      <c r="M176" s="108"/>
      <c r="N176" s="108"/>
      <c r="O176" s="108"/>
      <c r="P176" s="108">
        <v>20</v>
      </c>
      <c r="Q176" s="108">
        <v>2</v>
      </c>
      <c r="R176" s="108">
        <v>1.2</v>
      </c>
      <c r="S176" s="108">
        <v>0.8</v>
      </c>
      <c r="T176" s="139">
        <v>0</v>
      </c>
    </row>
    <row r="177" spans="1:20" ht="14.25">
      <c r="A177" s="287">
        <v>9</v>
      </c>
      <c r="B177" s="251"/>
      <c r="C177" s="98">
        <v>4</v>
      </c>
      <c r="D177" s="224" t="s">
        <v>244</v>
      </c>
      <c r="E177" s="286" t="s">
        <v>67</v>
      </c>
      <c r="F177" s="110" t="s">
        <v>22</v>
      </c>
      <c r="G177" s="110" t="s">
        <v>14</v>
      </c>
      <c r="H177" s="110">
        <v>15</v>
      </c>
      <c r="I177" s="108">
        <v>35</v>
      </c>
      <c r="J177" s="108">
        <f>H177+I177</f>
        <v>50</v>
      </c>
      <c r="K177" s="110">
        <v>15</v>
      </c>
      <c r="L177" s="110"/>
      <c r="M177" s="110"/>
      <c r="N177" s="110"/>
      <c r="O177" s="110"/>
      <c r="P177" s="110">
        <v>35</v>
      </c>
      <c r="Q177" s="110">
        <v>2</v>
      </c>
      <c r="R177" s="110">
        <v>0.6</v>
      </c>
      <c r="S177" s="110">
        <v>1.4</v>
      </c>
      <c r="T177" s="139">
        <v>0</v>
      </c>
    </row>
    <row r="178" spans="1:20" ht="14.25">
      <c r="A178" s="288"/>
      <c r="B178" s="251"/>
      <c r="C178" s="98">
        <v>4</v>
      </c>
      <c r="D178" s="224" t="s">
        <v>245</v>
      </c>
      <c r="E178" s="286"/>
      <c r="F178" s="110" t="s">
        <v>22</v>
      </c>
      <c r="G178" s="110" t="s">
        <v>5</v>
      </c>
      <c r="H178" s="110">
        <v>30</v>
      </c>
      <c r="I178" s="108">
        <f>P178</f>
        <v>20</v>
      </c>
      <c r="J178" s="108">
        <f>H178+I178</f>
        <v>50</v>
      </c>
      <c r="K178" s="110"/>
      <c r="L178" s="110">
        <v>30</v>
      </c>
      <c r="M178" s="110"/>
      <c r="N178" s="110"/>
      <c r="O178" s="110"/>
      <c r="P178" s="110">
        <v>20</v>
      </c>
      <c r="Q178" s="110">
        <v>2</v>
      </c>
      <c r="R178" s="110">
        <v>1.2</v>
      </c>
      <c r="S178" s="110">
        <v>0.8</v>
      </c>
      <c r="T178" s="139">
        <v>0</v>
      </c>
    </row>
    <row r="179" spans="1:20" ht="14.25">
      <c r="A179" s="287">
        <v>10</v>
      </c>
      <c r="B179" s="252"/>
      <c r="C179" s="96">
        <v>4</v>
      </c>
      <c r="D179" s="223" t="s">
        <v>61</v>
      </c>
      <c r="E179" s="226" t="s">
        <v>32</v>
      </c>
      <c r="F179" s="103" t="s">
        <v>22</v>
      </c>
      <c r="G179" s="104" t="s">
        <v>5</v>
      </c>
      <c r="H179" s="104">
        <v>0</v>
      </c>
      <c r="I179" s="108">
        <v>160</v>
      </c>
      <c r="J179" s="108">
        <v>160</v>
      </c>
      <c r="K179" s="104"/>
      <c r="L179" s="104"/>
      <c r="M179" s="104"/>
      <c r="N179" s="104"/>
      <c r="O179" s="104">
        <v>0</v>
      </c>
      <c r="P179" s="104">
        <v>160</v>
      </c>
      <c r="Q179" s="104">
        <v>4</v>
      </c>
      <c r="R179" s="104">
        <v>0</v>
      </c>
      <c r="S179" s="104">
        <v>4</v>
      </c>
      <c r="T179" s="139">
        <v>0</v>
      </c>
    </row>
    <row r="180" spans="1:20" ht="14.25">
      <c r="A180" s="288"/>
      <c r="B180" s="250" t="s">
        <v>54</v>
      </c>
      <c r="C180" s="98">
        <v>5</v>
      </c>
      <c r="D180" s="112" t="s">
        <v>33</v>
      </c>
      <c r="E180" s="216" t="s">
        <v>32</v>
      </c>
      <c r="F180" s="109" t="s">
        <v>22</v>
      </c>
      <c r="G180" s="110" t="s">
        <v>5</v>
      </c>
      <c r="H180" s="110">
        <v>0</v>
      </c>
      <c r="I180" s="108">
        <v>160</v>
      </c>
      <c r="J180" s="108">
        <v>160</v>
      </c>
      <c r="K180" s="110"/>
      <c r="L180" s="110"/>
      <c r="M180" s="110"/>
      <c r="N180" s="110"/>
      <c r="O180" s="110">
        <v>0</v>
      </c>
      <c r="P180" s="110">
        <v>160</v>
      </c>
      <c r="Q180" s="110">
        <v>4</v>
      </c>
      <c r="R180" s="110">
        <v>0</v>
      </c>
      <c r="S180" s="110">
        <v>4</v>
      </c>
      <c r="T180" s="138">
        <v>0</v>
      </c>
    </row>
    <row r="181" spans="1:20" s="94" customFormat="1" ht="14.25">
      <c r="A181" s="287">
        <v>11</v>
      </c>
      <c r="B181" s="251"/>
      <c r="C181" s="98">
        <v>5</v>
      </c>
      <c r="D181" s="112" t="s">
        <v>50</v>
      </c>
      <c r="E181" s="286" t="s">
        <v>49</v>
      </c>
      <c r="F181" s="110" t="s">
        <v>22</v>
      </c>
      <c r="G181" s="110" t="s">
        <v>14</v>
      </c>
      <c r="H181" s="110">
        <v>15</v>
      </c>
      <c r="I181" s="108">
        <f>P181</f>
        <v>10</v>
      </c>
      <c r="J181" s="108">
        <f>H181+I181</f>
        <v>25</v>
      </c>
      <c r="K181" s="110">
        <v>15</v>
      </c>
      <c r="L181" s="110"/>
      <c r="M181" s="110"/>
      <c r="N181" s="110"/>
      <c r="O181" s="110"/>
      <c r="P181" s="110">
        <v>10</v>
      </c>
      <c r="Q181" s="110">
        <v>1</v>
      </c>
      <c r="R181" s="110">
        <v>0.6</v>
      </c>
      <c r="S181" s="110">
        <v>0.4</v>
      </c>
      <c r="T181" s="138">
        <v>0</v>
      </c>
    </row>
    <row r="182" spans="1:20" s="94" customFormat="1" ht="14.25">
      <c r="A182" s="288"/>
      <c r="B182" s="251"/>
      <c r="C182" s="98">
        <v>5</v>
      </c>
      <c r="D182" s="112" t="s">
        <v>48</v>
      </c>
      <c r="E182" s="286"/>
      <c r="F182" s="110" t="s">
        <v>22</v>
      </c>
      <c r="G182" s="110" t="s">
        <v>5</v>
      </c>
      <c r="H182" s="110">
        <v>30</v>
      </c>
      <c r="I182" s="108">
        <f>P182</f>
        <v>20</v>
      </c>
      <c r="J182" s="108">
        <f>H182+I182</f>
        <v>50</v>
      </c>
      <c r="K182" s="110"/>
      <c r="L182" s="110">
        <v>30</v>
      </c>
      <c r="M182" s="110"/>
      <c r="N182" s="110"/>
      <c r="O182" s="110"/>
      <c r="P182" s="110">
        <v>20</v>
      </c>
      <c r="Q182" s="110">
        <v>2</v>
      </c>
      <c r="R182" s="110">
        <v>1.2</v>
      </c>
      <c r="S182" s="110">
        <v>0.8</v>
      </c>
      <c r="T182" s="138">
        <v>0</v>
      </c>
    </row>
    <row r="183" spans="1:20" ht="14.25">
      <c r="A183" s="287">
        <v>12</v>
      </c>
      <c r="B183" s="251"/>
      <c r="C183" s="97">
        <v>5</v>
      </c>
      <c r="D183" s="113" t="s">
        <v>44</v>
      </c>
      <c r="E183" s="299" t="s">
        <v>43</v>
      </c>
      <c r="F183" s="108" t="s">
        <v>22</v>
      </c>
      <c r="G183" s="108" t="s">
        <v>5</v>
      </c>
      <c r="H183" s="108">
        <v>20</v>
      </c>
      <c r="I183" s="108">
        <v>5</v>
      </c>
      <c r="J183" s="108">
        <v>25</v>
      </c>
      <c r="K183" s="108">
        <v>20</v>
      </c>
      <c r="L183" s="108"/>
      <c r="M183" s="108"/>
      <c r="N183" s="108"/>
      <c r="O183" s="108"/>
      <c r="P183" s="108">
        <v>5</v>
      </c>
      <c r="Q183" s="108">
        <v>1</v>
      </c>
      <c r="R183" s="108">
        <v>0.8</v>
      </c>
      <c r="S183" s="108">
        <v>0.2</v>
      </c>
      <c r="T183" s="138">
        <v>0</v>
      </c>
    </row>
    <row r="184" spans="1:20" ht="14.25">
      <c r="A184" s="288"/>
      <c r="B184" s="251"/>
      <c r="C184" s="97">
        <v>5</v>
      </c>
      <c r="D184" s="113" t="s">
        <v>42</v>
      </c>
      <c r="E184" s="299"/>
      <c r="F184" s="108" t="s">
        <v>22</v>
      </c>
      <c r="G184" s="108" t="s">
        <v>5</v>
      </c>
      <c r="H184" s="108">
        <v>40</v>
      </c>
      <c r="I184" s="108">
        <v>30</v>
      </c>
      <c r="J184" s="108">
        <v>70</v>
      </c>
      <c r="K184" s="108"/>
      <c r="L184" s="108">
        <v>40</v>
      </c>
      <c r="M184" s="108"/>
      <c r="N184" s="108"/>
      <c r="O184" s="108"/>
      <c r="P184" s="108">
        <v>30</v>
      </c>
      <c r="Q184" s="108">
        <v>3</v>
      </c>
      <c r="R184" s="108">
        <v>1.7999999999999998</v>
      </c>
      <c r="S184" s="108">
        <v>1.2000000000000002</v>
      </c>
      <c r="T184" s="138">
        <v>5</v>
      </c>
    </row>
    <row r="185" spans="1:20" ht="14.25">
      <c r="A185" s="287">
        <v>13</v>
      </c>
      <c r="B185" s="251"/>
      <c r="C185" s="98">
        <v>5</v>
      </c>
      <c r="D185" s="112" t="s">
        <v>41</v>
      </c>
      <c r="E185" s="286" t="s">
        <v>40</v>
      </c>
      <c r="F185" s="110" t="s">
        <v>22</v>
      </c>
      <c r="G185" s="110" t="s">
        <v>14</v>
      </c>
      <c r="H185" s="110">
        <v>15</v>
      </c>
      <c r="I185" s="108">
        <v>10</v>
      </c>
      <c r="J185" s="108">
        <v>25</v>
      </c>
      <c r="K185" s="110">
        <v>15</v>
      </c>
      <c r="L185" s="110"/>
      <c r="M185" s="110"/>
      <c r="N185" s="110"/>
      <c r="O185" s="110"/>
      <c r="P185" s="110">
        <v>10</v>
      </c>
      <c r="Q185" s="110">
        <v>1</v>
      </c>
      <c r="R185" s="110">
        <v>0.6</v>
      </c>
      <c r="S185" s="110">
        <v>0.4</v>
      </c>
      <c r="T185" s="138">
        <v>0</v>
      </c>
    </row>
    <row r="186" spans="1:20" ht="14.25">
      <c r="A186" s="288"/>
      <c r="B186" s="251"/>
      <c r="C186" s="98">
        <v>5</v>
      </c>
      <c r="D186" s="112" t="s">
        <v>39</v>
      </c>
      <c r="E186" s="292"/>
      <c r="F186" s="110" t="s">
        <v>22</v>
      </c>
      <c r="G186" s="110" t="s">
        <v>5</v>
      </c>
      <c r="H186" s="110">
        <v>30</v>
      </c>
      <c r="I186" s="108">
        <v>20</v>
      </c>
      <c r="J186" s="108">
        <v>50</v>
      </c>
      <c r="K186" s="110"/>
      <c r="L186" s="110">
        <v>30</v>
      </c>
      <c r="M186" s="110"/>
      <c r="N186" s="110"/>
      <c r="O186" s="110"/>
      <c r="P186" s="110">
        <v>20</v>
      </c>
      <c r="Q186" s="110">
        <v>2</v>
      </c>
      <c r="R186" s="110">
        <v>1.2</v>
      </c>
      <c r="S186" s="110">
        <v>0.8</v>
      </c>
      <c r="T186" s="138">
        <v>0</v>
      </c>
    </row>
    <row r="187" spans="1:20" ht="14.25">
      <c r="A187" s="162">
        <v>14</v>
      </c>
      <c r="B187" s="251"/>
      <c r="C187" s="97">
        <v>5</v>
      </c>
      <c r="D187" s="113" t="s">
        <v>38</v>
      </c>
      <c r="E187" s="113" t="s">
        <v>37</v>
      </c>
      <c r="F187" s="108" t="s">
        <v>22</v>
      </c>
      <c r="G187" s="108" t="s">
        <v>10</v>
      </c>
      <c r="H187" s="108">
        <v>30</v>
      </c>
      <c r="I187" s="108">
        <v>60</v>
      </c>
      <c r="J187" s="108">
        <v>90</v>
      </c>
      <c r="K187" s="108"/>
      <c r="L187" s="108">
        <v>30</v>
      </c>
      <c r="M187" s="108"/>
      <c r="N187" s="108"/>
      <c r="O187" s="108"/>
      <c r="P187" s="108">
        <v>60</v>
      </c>
      <c r="Q187" s="108">
        <v>4</v>
      </c>
      <c r="R187" s="108">
        <v>1.6</v>
      </c>
      <c r="S187" s="108">
        <v>2.4</v>
      </c>
      <c r="T187" s="138">
        <v>10</v>
      </c>
    </row>
    <row r="188" spans="1:20" ht="25.5">
      <c r="A188" s="162">
        <v>15</v>
      </c>
      <c r="B188" s="251"/>
      <c r="C188" s="98">
        <v>6</v>
      </c>
      <c r="D188" s="164" t="s">
        <v>211</v>
      </c>
      <c r="E188" s="99" t="s">
        <v>210</v>
      </c>
      <c r="F188" s="110" t="s">
        <v>22</v>
      </c>
      <c r="G188" s="110" t="s">
        <v>5</v>
      </c>
      <c r="H188" s="110">
        <v>35</v>
      </c>
      <c r="I188" s="104">
        <v>55</v>
      </c>
      <c r="J188" s="104">
        <v>90</v>
      </c>
      <c r="K188" s="110"/>
      <c r="L188" s="110">
        <v>35</v>
      </c>
      <c r="M188" s="110"/>
      <c r="N188" s="110"/>
      <c r="O188" s="110"/>
      <c r="P188" s="110">
        <v>55</v>
      </c>
      <c r="Q188" s="110">
        <v>4</v>
      </c>
      <c r="R188" s="110">
        <v>1.8</v>
      </c>
      <c r="S188" s="110">
        <v>2.2</v>
      </c>
      <c r="T188" s="138">
        <v>10</v>
      </c>
    </row>
    <row r="189" spans="1:20" ht="14.25">
      <c r="A189" s="162">
        <v>16</v>
      </c>
      <c r="B189" s="252"/>
      <c r="C189" s="96">
        <v>6</v>
      </c>
      <c r="D189" s="111" t="s">
        <v>24</v>
      </c>
      <c r="E189" s="111" t="s">
        <v>23</v>
      </c>
      <c r="F189" s="103" t="s">
        <v>22</v>
      </c>
      <c r="G189" s="104" t="s">
        <v>5</v>
      </c>
      <c r="H189" s="104">
        <v>30</v>
      </c>
      <c r="I189" s="104">
        <v>60</v>
      </c>
      <c r="J189" s="104">
        <v>90</v>
      </c>
      <c r="K189" s="104"/>
      <c r="L189" s="104">
        <v>30</v>
      </c>
      <c r="M189" s="104"/>
      <c r="N189" s="104"/>
      <c r="O189" s="104"/>
      <c r="P189" s="104">
        <v>60</v>
      </c>
      <c r="Q189" s="104">
        <v>4</v>
      </c>
      <c r="R189" s="104">
        <v>1.6</v>
      </c>
      <c r="S189" s="104">
        <v>2.4</v>
      </c>
      <c r="T189" s="138">
        <v>10</v>
      </c>
    </row>
    <row r="190" spans="1:20" ht="14.25">
      <c r="A190" s="282" t="s">
        <v>197</v>
      </c>
      <c r="B190" s="282"/>
      <c r="C190" s="282"/>
      <c r="D190" s="282"/>
      <c r="E190" s="282"/>
      <c r="F190" s="282"/>
      <c r="G190" s="282"/>
      <c r="H190" s="168">
        <f aca="true" t="shared" si="23" ref="H190:T190">SUM(H163:H189)</f>
        <v>675</v>
      </c>
      <c r="I190" s="168">
        <f t="shared" si="23"/>
        <v>1110</v>
      </c>
      <c r="J190" s="168">
        <f t="shared" si="23"/>
        <v>1785</v>
      </c>
      <c r="K190" s="168">
        <f t="shared" si="23"/>
        <v>235</v>
      </c>
      <c r="L190" s="168">
        <f t="shared" si="23"/>
        <v>440</v>
      </c>
      <c r="M190" s="168">
        <f t="shared" si="23"/>
        <v>0</v>
      </c>
      <c r="N190" s="168">
        <f t="shared" si="23"/>
        <v>0</v>
      </c>
      <c r="O190" s="168">
        <f t="shared" si="23"/>
        <v>0</v>
      </c>
      <c r="P190" s="168">
        <f t="shared" si="23"/>
        <v>1110</v>
      </c>
      <c r="Q190" s="168">
        <f t="shared" si="23"/>
        <v>66</v>
      </c>
      <c r="R190" s="168">
        <f t="shared" si="23"/>
        <v>28.8</v>
      </c>
      <c r="S190" s="168">
        <f t="shared" si="23"/>
        <v>37.199999999999996</v>
      </c>
      <c r="T190" s="168">
        <f t="shared" si="23"/>
        <v>65</v>
      </c>
    </row>
    <row r="191" spans="1:20" ht="14.25">
      <c r="A191" s="147"/>
      <c r="B191" s="148"/>
      <c r="C191" s="147"/>
      <c r="D191" s="149"/>
      <c r="E191" s="150"/>
      <c r="F191" s="151"/>
      <c r="G191" s="151"/>
      <c r="H191" s="151"/>
      <c r="I191" s="151"/>
      <c r="J191" s="151"/>
      <c r="K191" s="150"/>
      <c r="L191" s="150"/>
      <c r="M191" s="150"/>
      <c r="N191" s="151"/>
      <c r="O191" s="151"/>
      <c r="P191" s="151"/>
      <c r="Q191" s="151"/>
      <c r="R191" s="130"/>
      <c r="S191" s="130"/>
      <c r="T191" s="152"/>
    </row>
    <row r="192" spans="1:20" ht="14.25">
      <c r="A192" s="283" t="s">
        <v>199</v>
      </c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5"/>
    </row>
    <row r="193" spans="1:20" ht="14.25">
      <c r="A193" s="264" t="s">
        <v>151</v>
      </c>
      <c r="B193" s="267" t="s">
        <v>162</v>
      </c>
      <c r="C193" s="267" t="s">
        <v>161</v>
      </c>
      <c r="D193" s="258" t="s">
        <v>156</v>
      </c>
      <c r="E193" s="258" t="s">
        <v>155</v>
      </c>
      <c r="F193" s="267" t="s">
        <v>160</v>
      </c>
      <c r="G193" s="258" t="s">
        <v>154</v>
      </c>
      <c r="H193" s="261" t="s">
        <v>158</v>
      </c>
      <c r="I193" s="262"/>
      <c r="J193" s="262"/>
      <c r="K193" s="262"/>
      <c r="L193" s="262"/>
      <c r="M193" s="262"/>
      <c r="N193" s="262"/>
      <c r="O193" s="262"/>
      <c r="P193" s="263"/>
      <c r="Q193" s="261" t="s">
        <v>159</v>
      </c>
      <c r="R193" s="262"/>
      <c r="S193" s="263"/>
      <c r="T193" s="272" t="s">
        <v>172</v>
      </c>
    </row>
    <row r="194" spans="1:20" ht="14.25">
      <c r="A194" s="265"/>
      <c r="B194" s="268"/>
      <c r="C194" s="268"/>
      <c r="D194" s="259"/>
      <c r="E194" s="259"/>
      <c r="F194" s="268"/>
      <c r="G194" s="259"/>
      <c r="H194" s="275" t="s">
        <v>153</v>
      </c>
      <c r="I194" s="276"/>
      <c r="J194" s="264"/>
      <c r="K194" s="261" t="s">
        <v>157</v>
      </c>
      <c r="L194" s="262"/>
      <c r="M194" s="262"/>
      <c r="N194" s="262"/>
      <c r="O194" s="262"/>
      <c r="P194" s="263"/>
      <c r="Q194" s="267" t="s">
        <v>153</v>
      </c>
      <c r="R194" s="261" t="s">
        <v>157</v>
      </c>
      <c r="S194" s="263"/>
      <c r="T194" s="273"/>
    </row>
    <row r="195" spans="1:20" ht="23.25" customHeight="1">
      <c r="A195" s="265"/>
      <c r="B195" s="268"/>
      <c r="C195" s="268"/>
      <c r="D195" s="259"/>
      <c r="E195" s="259"/>
      <c r="F195" s="268"/>
      <c r="G195" s="259"/>
      <c r="H195" s="277"/>
      <c r="I195" s="278"/>
      <c r="J195" s="266"/>
      <c r="K195" s="261" t="s">
        <v>173</v>
      </c>
      <c r="L195" s="262"/>
      <c r="M195" s="262"/>
      <c r="N195" s="262"/>
      <c r="O195" s="263"/>
      <c r="P195" s="279" t="s">
        <v>174</v>
      </c>
      <c r="Q195" s="268"/>
      <c r="R195" s="267" t="s">
        <v>152</v>
      </c>
      <c r="S195" s="279" t="s">
        <v>150</v>
      </c>
      <c r="T195" s="273"/>
    </row>
    <row r="196" spans="1:20" ht="89.25">
      <c r="A196" s="266"/>
      <c r="B196" s="269"/>
      <c r="C196" s="269"/>
      <c r="D196" s="260"/>
      <c r="E196" s="260"/>
      <c r="F196" s="269"/>
      <c r="G196" s="260"/>
      <c r="H196" s="116" t="s">
        <v>175</v>
      </c>
      <c r="I196" s="117" t="s">
        <v>150</v>
      </c>
      <c r="J196" s="116" t="s">
        <v>149</v>
      </c>
      <c r="K196" s="118" t="s">
        <v>233</v>
      </c>
      <c r="L196" s="118" t="s">
        <v>234</v>
      </c>
      <c r="M196" s="118" t="s">
        <v>235</v>
      </c>
      <c r="N196" s="118" t="s">
        <v>236</v>
      </c>
      <c r="O196" s="118" t="s">
        <v>237</v>
      </c>
      <c r="P196" s="280"/>
      <c r="Q196" s="269"/>
      <c r="R196" s="269"/>
      <c r="S196" s="280"/>
      <c r="T196" s="274"/>
    </row>
    <row r="197" spans="1:20" ht="14.25">
      <c r="A197" s="160">
        <v>1</v>
      </c>
      <c r="B197" s="250" t="s">
        <v>148</v>
      </c>
      <c r="C197" s="123">
        <v>1</v>
      </c>
      <c r="D197" s="119" t="s">
        <v>144</v>
      </c>
      <c r="E197" s="142" t="s">
        <v>143</v>
      </c>
      <c r="F197" s="120" t="s">
        <v>63</v>
      </c>
      <c r="G197" s="120" t="s">
        <v>10</v>
      </c>
      <c r="H197" s="120">
        <v>30</v>
      </c>
      <c r="I197" s="121">
        <v>40</v>
      </c>
      <c r="J197" s="121">
        <v>70</v>
      </c>
      <c r="K197" s="120">
        <v>30</v>
      </c>
      <c r="L197" s="120"/>
      <c r="M197" s="120"/>
      <c r="N197" s="120"/>
      <c r="O197" s="120"/>
      <c r="P197" s="120">
        <v>40</v>
      </c>
      <c r="Q197" s="120">
        <v>3</v>
      </c>
      <c r="R197" s="120">
        <v>1.4</v>
      </c>
      <c r="S197" s="120">
        <v>1.6</v>
      </c>
      <c r="T197" s="138">
        <v>5</v>
      </c>
    </row>
    <row r="198" spans="1:20" ht="14.25">
      <c r="A198" s="160">
        <v>2</v>
      </c>
      <c r="B198" s="251"/>
      <c r="C198" s="123">
        <v>1</v>
      </c>
      <c r="D198" s="119" t="s">
        <v>134</v>
      </c>
      <c r="E198" s="142" t="s">
        <v>133</v>
      </c>
      <c r="F198" s="120" t="s">
        <v>63</v>
      </c>
      <c r="G198" s="120" t="s">
        <v>10</v>
      </c>
      <c r="H198" s="120">
        <v>20</v>
      </c>
      <c r="I198" s="121">
        <v>30</v>
      </c>
      <c r="J198" s="121">
        <v>50</v>
      </c>
      <c r="K198" s="120">
        <v>20</v>
      </c>
      <c r="L198" s="120"/>
      <c r="M198" s="120"/>
      <c r="N198" s="120"/>
      <c r="O198" s="120"/>
      <c r="P198" s="120">
        <v>30</v>
      </c>
      <c r="Q198" s="120">
        <v>2</v>
      </c>
      <c r="R198" s="120">
        <v>0.8</v>
      </c>
      <c r="S198" s="120">
        <v>1.2</v>
      </c>
      <c r="T198" s="138">
        <v>0</v>
      </c>
    </row>
    <row r="199" spans="1:20" ht="14.25">
      <c r="A199" s="302">
        <v>3</v>
      </c>
      <c r="B199" s="251"/>
      <c r="C199" s="123">
        <v>1</v>
      </c>
      <c r="D199" s="122" t="s">
        <v>132</v>
      </c>
      <c r="E199" s="249" t="s">
        <v>131</v>
      </c>
      <c r="F199" s="120" t="s">
        <v>63</v>
      </c>
      <c r="G199" s="120" t="s">
        <v>14</v>
      </c>
      <c r="H199" s="120">
        <v>30</v>
      </c>
      <c r="I199" s="121">
        <v>20</v>
      </c>
      <c r="J199" s="121">
        <v>50</v>
      </c>
      <c r="K199" s="120">
        <v>30</v>
      </c>
      <c r="L199" s="120"/>
      <c r="M199" s="120"/>
      <c r="N199" s="120"/>
      <c r="O199" s="120"/>
      <c r="P199" s="120">
        <v>20</v>
      </c>
      <c r="Q199" s="120">
        <v>2</v>
      </c>
      <c r="R199" s="120">
        <v>1.2</v>
      </c>
      <c r="S199" s="120">
        <v>0.8</v>
      </c>
      <c r="T199" s="138">
        <v>0</v>
      </c>
    </row>
    <row r="200" spans="1:20" ht="14.25">
      <c r="A200" s="290"/>
      <c r="B200" s="251"/>
      <c r="C200" s="123">
        <v>1</v>
      </c>
      <c r="D200" s="122" t="s">
        <v>130</v>
      </c>
      <c r="E200" s="249"/>
      <c r="F200" s="120" t="s">
        <v>63</v>
      </c>
      <c r="G200" s="120" t="s">
        <v>5</v>
      </c>
      <c r="H200" s="120">
        <v>30</v>
      </c>
      <c r="I200" s="121">
        <v>20</v>
      </c>
      <c r="J200" s="121">
        <v>50</v>
      </c>
      <c r="K200" s="120"/>
      <c r="L200" s="120">
        <v>30</v>
      </c>
      <c r="M200" s="120"/>
      <c r="N200" s="120"/>
      <c r="O200" s="120"/>
      <c r="P200" s="120">
        <v>20</v>
      </c>
      <c r="Q200" s="120">
        <v>2</v>
      </c>
      <c r="R200" s="120">
        <v>1.2</v>
      </c>
      <c r="S200" s="120">
        <v>0.8</v>
      </c>
      <c r="T200" s="138">
        <v>0</v>
      </c>
    </row>
    <row r="201" spans="1:20" ht="14.25">
      <c r="A201" s="289">
        <v>4</v>
      </c>
      <c r="B201" s="251"/>
      <c r="C201" s="123">
        <v>1</v>
      </c>
      <c r="D201" s="122" t="s">
        <v>129</v>
      </c>
      <c r="E201" s="249" t="s">
        <v>128</v>
      </c>
      <c r="F201" s="120" t="s">
        <v>63</v>
      </c>
      <c r="G201" s="120" t="s">
        <v>5</v>
      </c>
      <c r="H201" s="120">
        <v>30</v>
      </c>
      <c r="I201" s="121">
        <v>20</v>
      </c>
      <c r="J201" s="121">
        <v>50</v>
      </c>
      <c r="K201" s="120">
        <v>30</v>
      </c>
      <c r="L201" s="120"/>
      <c r="M201" s="120"/>
      <c r="N201" s="120"/>
      <c r="O201" s="120"/>
      <c r="P201" s="120">
        <v>20</v>
      </c>
      <c r="Q201" s="120">
        <v>2</v>
      </c>
      <c r="R201" s="120">
        <v>1.2</v>
      </c>
      <c r="S201" s="120">
        <v>0.8</v>
      </c>
      <c r="T201" s="138">
        <v>0</v>
      </c>
    </row>
    <row r="202" spans="1:20" ht="14.25">
      <c r="A202" s="290"/>
      <c r="B202" s="251"/>
      <c r="C202" s="123">
        <v>1</v>
      </c>
      <c r="D202" s="122" t="s">
        <v>127</v>
      </c>
      <c r="E202" s="249"/>
      <c r="F202" s="120" t="s">
        <v>63</v>
      </c>
      <c r="G202" s="120" t="s">
        <v>5</v>
      </c>
      <c r="H202" s="120">
        <v>30</v>
      </c>
      <c r="I202" s="121">
        <v>35</v>
      </c>
      <c r="J202" s="121">
        <v>65</v>
      </c>
      <c r="K202" s="120"/>
      <c r="L202" s="120">
        <v>30</v>
      </c>
      <c r="M202" s="120"/>
      <c r="N202" s="120"/>
      <c r="O202" s="120"/>
      <c r="P202" s="120">
        <v>35</v>
      </c>
      <c r="Q202" s="120">
        <v>3</v>
      </c>
      <c r="R202" s="120">
        <v>1.6</v>
      </c>
      <c r="S202" s="120">
        <v>1.4</v>
      </c>
      <c r="T202" s="138">
        <v>10</v>
      </c>
    </row>
    <row r="203" spans="1:20" ht="14.25">
      <c r="A203" s="289">
        <v>5</v>
      </c>
      <c r="B203" s="251"/>
      <c r="C203" s="123">
        <v>2</v>
      </c>
      <c r="D203" s="140" t="s">
        <v>115</v>
      </c>
      <c r="E203" s="249" t="s">
        <v>114</v>
      </c>
      <c r="F203" s="126" t="s">
        <v>63</v>
      </c>
      <c r="G203" s="126" t="s">
        <v>5</v>
      </c>
      <c r="H203" s="126">
        <v>15</v>
      </c>
      <c r="I203" s="126">
        <v>10</v>
      </c>
      <c r="J203" s="126">
        <v>25</v>
      </c>
      <c r="K203" s="126">
        <v>15</v>
      </c>
      <c r="L203" s="126"/>
      <c r="M203" s="126"/>
      <c r="N203" s="126"/>
      <c r="O203" s="126"/>
      <c r="P203" s="126">
        <v>10</v>
      </c>
      <c r="Q203" s="126">
        <v>1</v>
      </c>
      <c r="R203" s="126">
        <v>0.6</v>
      </c>
      <c r="S203" s="126">
        <v>0.4</v>
      </c>
      <c r="T203" s="139">
        <v>0</v>
      </c>
    </row>
    <row r="204" spans="1:20" ht="14.25">
      <c r="A204" s="290"/>
      <c r="B204" s="252"/>
      <c r="C204" s="123">
        <v>2</v>
      </c>
      <c r="D204" s="140" t="s">
        <v>113</v>
      </c>
      <c r="E204" s="249"/>
      <c r="F204" s="126" t="s">
        <v>63</v>
      </c>
      <c r="G204" s="126" t="s">
        <v>5</v>
      </c>
      <c r="H204" s="126">
        <v>15</v>
      </c>
      <c r="I204" s="126">
        <v>25</v>
      </c>
      <c r="J204" s="126">
        <v>40</v>
      </c>
      <c r="K204" s="126"/>
      <c r="L204" s="126">
        <v>15</v>
      </c>
      <c r="M204" s="126"/>
      <c r="N204" s="126"/>
      <c r="O204" s="126"/>
      <c r="P204" s="126">
        <v>25</v>
      </c>
      <c r="Q204" s="126">
        <v>2</v>
      </c>
      <c r="R204" s="126">
        <v>1</v>
      </c>
      <c r="S204" s="126">
        <v>1</v>
      </c>
      <c r="T204" s="139">
        <v>10</v>
      </c>
    </row>
    <row r="205" spans="1:20" ht="21" customHeight="1">
      <c r="A205" s="158">
        <v>6</v>
      </c>
      <c r="B205" s="250" t="s">
        <v>94</v>
      </c>
      <c r="C205" s="97">
        <v>3</v>
      </c>
      <c r="D205" s="113" t="s">
        <v>88</v>
      </c>
      <c r="E205" s="113" t="s">
        <v>90</v>
      </c>
      <c r="F205" s="108" t="s">
        <v>63</v>
      </c>
      <c r="G205" s="108" t="s">
        <v>10</v>
      </c>
      <c r="H205" s="108">
        <v>30</v>
      </c>
      <c r="I205" s="104">
        <v>20</v>
      </c>
      <c r="J205" s="104">
        <v>50</v>
      </c>
      <c r="K205" s="108"/>
      <c r="L205" s="108">
        <v>30</v>
      </c>
      <c r="M205" s="108"/>
      <c r="N205" s="108"/>
      <c r="O205" s="108"/>
      <c r="P205" s="108">
        <v>20</v>
      </c>
      <c r="Q205" s="108">
        <v>2</v>
      </c>
      <c r="R205" s="108">
        <v>1.2</v>
      </c>
      <c r="S205" s="108">
        <v>0.8</v>
      </c>
      <c r="T205" s="138">
        <v>0</v>
      </c>
    </row>
    <row r="206" spans="1:20" ht="14.25">
      <c r="A206" s="158">
        <v>7</v>
      </c>
      <c r="B206" s="251"/>
      <c r="C206" s="107">
        <v>3</v>
      </c>
      <c r="D206" s="215" t="s">
        <v>243</v>
      </c>
      <c r="E206" s="215" t="s">
        <v>87</v>
      </c>
      <c r="F206" s="104" t="s">
        <v>63</v>
      </c>
      <c r="G206" s="104" t="s">
        <v>5</v>
      </c>
      <c r="H206" s="104">
        <v>45</v>
      </c>
      <c r="I206" s="104">
        <f>P206</f>
        <v>20</v>
      </c>
      <c r="J206" s="104">
        <f>H206+I206</f>
        <v>65</v>
      </c>
      <c r="K206" s="104"/>
      <c r="L206" s="104">
        <v>45</v>
      </c>
      <c r="M206" s="104"/>
      <c r="N206" s="104"/>
      <c r="O206" s="104"/>
      <c r="P206" s="104">
        <v>20</v>
      </c>
      <c r="Q206" s="104">
        <v>3</v>
      </c>
      <c r="R206" s="104">
        <v>2.1999999999999997</v>
      </c>
      <c r="S206" s="104">
        <v>0.8</v>
      </c>
      <c r="T206" s="139">
        <v>10</v>
      </c>
    </row>
    <row r="207" spans="1:20" ht="14.25">
      <c r="A207" s="289">
        <v>8</v>
      </c>
      <c r="B207" s="251"/>
      <c r="C207" s="98">
        <v>4</v>
      </c>
      <c r="D207" s="111" t="s">
        <v>70</v>
      </c>
      <c r="E207" s="291" t="s">
        <v>65</v>
      </c>
      <c r="F207" s="104" t="s">
        <v>63</v>
      </c>
      <c r="G207" s="104" t="s">
        <v>14</v>
      </c>
      <c r="H207" s="104">
        <v>30</v>
      </c>
      <c r="I207" s="108">
        <v>20</v>
      </c>
      <c r="J207" s="108">
        <v>50</v>
      </c>
      <c r="K207" s="104">
        <v>30</v>
      </c>
      <c r="L207" s="104"/>
      <c r="M207" s="104"/>
      <c r="N207" s="104"/>
      <c r="O207" s="104"/>
      <c r="P207" s="104">
        <v>20</v>
      </c>
      <c r="Q207" s="104">
        <v>2</v>
      </c>
      <c r="R207" s="104">
        <v>1.2</v>
      </c>
      <c r="S207" s="104">
        <v>0.8</v>
      </c>
      <c r="T207" s="139">
        <v>0</v>
      </c>
    </row>
    <row r="208" spans="1:20" ht="14.25">
      <c r="A208" s="290"/>
      <c r="B208" s="252"/>
      <c r="C208" s="98">
        <v>4</v>
      </c>
      <c r="D208" s="111" t="s">
        <v>68</v>
      </c>
      <c r="E208" s="291"/>
      <c r="F208" s="104" t="s">
        <v>63</v>
      </c>
      <c r="G208" s="104" t="s">
        <v>5</v>
      </c>
      <c r="H208" s="104">
        <v>40</v>
      </c>
      <c r="I208" s="108">
        <v>10</v>
      </c>
      <c r="J208" s="108">
        <v>50</v>
      </c>
      <c r="K208" s="104"/>
      <c r="L208" s="104">
        <v>40</v>
      </c>
      <c r="M208" s="104"/>
      <c r="N208" s="104"/>
      <c r="O208" s="104"/>
      <c r="P208" s="104">
        <v>10</v>
      </c>
      <c r="Q208" s="104">
        <v>2</v>
      </c>
      <c r="R208" s="104">
        <v>1.6</v>
      </c>
      <c r="S208" s="104">
        <v>0.4</v>
      </c>
      <c r="T208" s="139">
        <v>0</v>
      </c>
    </row>
    <row r="209" spans="1:20" ht="14.25">
      <c r="A209" s="282" t="s">
        <v>197</v>
      </c>
      <c r="B209" s="282"/>
      <c r="C209" s="282"/>
      <c r="D209" s="282"/>
      <c r="E209" s="282"/>
      <c r="F209" s="282"/>
      <c r="G209" s="282"/>
      <c r="H209" s="168">
        <f>SUM(H197:H208)</f>
        <v>345</v>
      </c>
      <c r="I209" s="168">
        <f aca="true" t="shared" si="24" ref="I209:T209">SUM(I197:I208)</f>
        <v>270</v>
      </c>
      <c r="J209" s="168">
        <f t="shared" si="24"/>
        <v>615</v>
      </c>
      <c r="K209" s="168">
        <f t="shared" si="24"/>
        <v>155</v>
      </c>
      <c r="L209" s="168">
        <f t="shared" si="24"/>
        <v>190</v>
      </c>
      <c r="M209" s="168">
        <f t="shared" si="24"/>
        <v>0</v>
      </c>
      <c r="N209" s="168">
        <f t="shared" si="24"/>
        <v>0</v>
      </c>
      <c r="O209" s="168">
        <f t="shared" si="24"/>
        <v>0</v>
      </c>
      <c r="P209" s="168">
        <f t="shared" si="24"/>
        <v>270</v>
      </c>
      <c r="Q209" s="168">
        <f t="shared" si="24"/>
        <v>26</v>
      </c>
      <c r="R209" s="168">
        <f t="shared" si="24"/>
        <v>15.199999999999998</v>
      </c>
      <c r="S209" s="168">
        <f t="shared" si="24"/>
        <v>10.800000000000002</v>
      </c>
      <c r="T209" s="168">
        <f t="shared" si="24"/>
        <v>35</v>
      </c>
    </row>
    <row r="210" spans="1:20" ht="14.25">
      <c r="A210" s="147"/>
      <c r="B210" s="148"/>
      <c r="C210" s="147"/>
      <c r="D210" s="149"/>
      <c r="E210" s="150"/>
      <c r="F210" s="151"/>
      <c r="G210" s="151"/>
      <c r="H210" s="151"/>
      <c r="I210" s="151"/>
      <c r="J210" s="151"/>
      <c r="K210" s="150"/>
      <c r="L210" s="150"/>
      <c r="M210" s="150"/>
      <c r="N210" s="151"/>
      <c r="O210" s="151"/>
      <c r="P210" s="151"/>
      <c r="Q210" s="151"/>
      <c r="R210" s="130"/>
      <c r="S210" s="130"/>
      <c r="T210" s="152"/>
    </row>
    <row r="211" spans="1:20" ht="14.25">
      <c r="A211" s="283" t="s">
        <v>200</v>
      </c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5"/>
    </row>
    <row r="212" spans="1:20" ht="14.25">
      <c r="A212" s="264" t="s">
        <v>151</v>
      </c>
      <c r="B212" s="267" t="s">
        <v>162</v>
      </c>
      <c r="C212" s="267" t="s">
        <v>161</v>
      </c>
      <c r="D212" s="258" t="s">
        <v>156</v>
      </c>
      <c r="E212" s="258" t="s">
        <v>155</v>
      </c>
      <c r="F212" s="267" t="s">
        <v>160</v>
      </c>
      <c r="G212" s="258" t="s">
        <v>154</v>
      </c>
      <c r="H212" s="261" t="s">
        <v>158</v>
      </c>
      <c r="I212" s="262"/>
      <c r="J212" s="262"/>
      <c r="K212" s="262"/>
      <c r="L212" s="262"/>
      <c r="M212" s="262"/>
      <c r="N212" s="262"/>
      <c r="O212" s="262"/>
      <c r="P212" s="263"/>
      <c r="Q212" s="261" t="s">
        <v>159</v>
      </c>
      <c r="R212" s="262"/>
      <c r="S212" s="263"/>
      <c r="T212" s="272" t="s">
        <v>172</v>
      </c>
    </row>
    <row r="213" spans="1:20" ht="14.25">
      <c r="A213" s="265"/>
      <c r="B213" s="268"/>
      <c r="C213" s="268"/>
      <c r="D213" s="259"/>
      <c r="E213" s="259"/>
      <c r="F213" s="268"/>
      <c r="G213" s="259"/>
      <c r="H213" s="275" t="s">
        <v>153</v>
      </c>
      <c r="I213" s="276"/>
      <c r="J213" s="264"/>
      <c r="K213" s="261" t="s">
        <v>157</v>
      </c>
      <c r="L213" s="262"/>
      <c r="M213" s="262"/>
      <c r="N213" s="262"/>
      <c r="O213" s="262"/>
      <c r="P213" s="263"/>
      <c r="Q213" s="267" t="s">
        <v>153</v>
      </c>
      <c r="R213" s="261" t="s">
        <v>157</v>
      </c>
      <c r="S213" s="263"/>
      <c r="T213" s="273"/>
    </row>
    <row r="214" spans="1:20" ht="24" customHeight="1">
      <c r="A214" s="265"/>
      <c r="B214" s="268"/>
      <c r="C214" s="268"/>
      <c r="D214" s="259"/>
      <c r="E214" s="259"/>
      <c r="F214" s="268"/>
      <c r="G214" s="259"/>
      <c r="H214" s="277"/>
      <c r="I214" s="278"/>
      <c r="J214" s="266"/>
      <c r="K214" s="261" t="s">
        <v>173</v>
      </c>
      <c r="L214" s="262"/>
      <c r="M214" s="262"/>
      <c r="N214" s="262"/>
      <c r="O214" s="263"/>
      <c r="P214" s="279" t="s">
        <v>174</v>
      </c>
      <c r="Q214" s="268"/>
      <c r="R214" s="267" t="s">
        <v>152</v>
      </c>
      <c r="S214" s="279" t="s">
        <v>150</v>
      </c>
      <c r="T214" s="273"/>
    </row>
    <row r="215" spans="1:20" ht="89.25">
      <c r="A215" s="266"/>
      <c r="B215" s="269"/>
      <c r="C215" s="269"/>
      <c r="D215" s="260"/>
      <c r="E215" s="260"/>
      <c r="F215" s="269"/>
      <c r="G215" s="260"/>
      <c r="H215" s="116" t="s">
        <v>175</v>
      </c>
      <c r="I215" s="117" t="s">
        <v>150</v>
      </c>
      <c r="J215" s="116" t="s">
        <v>149</v>
      </c>
      <c r="K215" s="118" t="s">
        <v>233</v>
      </c>
      <c r="L215" s="118" t="s">
        <v>234</v>
      </c>
      <c r="M215" s="118" t="s">
        <v>235</v>
      </c>
      <c r="N215" s="118" t="s">
        <v>236</v>
      </c>
      <c r="O215" s="118" t="s">
        <v>237</v>
      </c>
      <c r="P215" s="280"/>
      <c r="Q215" s="269"/>
      <c r="R215" s="269"/>
      <c r="S215" s="280"/>
      <c r="T215" s="274"/>
    </row>
    <row r="216" spans="1:20" ht="14.25">
      <c r="A216" s="253">
        <v>1</v>
      </c>
      <c r="B216" s="250" t="s">
        <v>148</v>
      </c>
      <c r="C216" s="123">
        <v>1</v>
      </c>
      <c r="D216" s="119" t="s">
        <v>147</v>
      </c>
      <c r="E216" s="281" t="s">
        <v>146</v>
      </c>
      <c r="F216" s="120" t="s">
        <v>25</v>
      </c>
      <c r="G216" s="120" t="s">
        <v>14</v>
      </c>
      <c r="H216" s="120">
        <v>30</v>
      </c>
      <c r="I216" s="121">
        <v>20</v>
      </c>
      <c r="J216" s="121">
        <v>50</v>
      </c>
      <c r="K216" s="120">
        <v>30</v>
      </c>
      <c r="L216" s="120"/>
      <c r="M216" s="120"/>
      <c r="N216" s="120"/>
      <c r="O216" s="121"/>
      <c r="P216" s="121">
        <v>20</v>
      </c>
      <c r="Q216" s="121">
        <v>2</v>
      </c>
      <c r="R216" s="121">
        <v>1.2</v>
      </c>
      <c r="S216" s="121">
        <v>0.8</v>
      </c>
      <c r="T216" s="138">
        <v>0</v>
      </c>
    </row>
    <row r="217" spans="1:20" ht="14.25">
      <c r="A217" s="254"/>
      <c r="B217" s="251"/>
      <c r="C217" s="123">
        <v>1</v>
      </c>
      <c r="D217" s="119" t="s">
        <v>145</v>
      </c>
      <c r="E217" s="281"/>
      <c r="F217" s="120" t="s">
        <v>25</v>
      </c>
      <c r="G217" s="120" t="s">
        <v>5</v>
      </c>
      <c r="H217" s="120">
        <v>30</v>
      </c>
      <c r="I217" s="121">
        <v>20</v>
      </c>
      <c r="J217" s="121">
        <v>50</v>
      </c>
      <c r="K217" s="120"/>
      <c r="L217" s="120">
        <v>30</v>
      </c>
      <c r="M217" s="120"/>
      <c r="N217" s="120"/>
      <c r="O217" s="120"/>
      <c r="P217" s="120">
        <v>20</v>
      </c>
      <c r="Q217" s="120">
        <v>2</v>
      </c>
      <c r="R217" s="120">
        <v>1.2</v>
      </c>
      <c r="S217" s="120">
        <v>0.8</v>
      </c>
      <c r="T217" s="138">
        <v>0</v>
      </c>
    </row>
    <row r="218" spans="1:20" ht="14.25">
      <c r="A218" s="127">
        <v>2</v>
      </c>
      <c r="B218" s="251"/>
      <c r="C218" s="123">
        <v>1</v>
      </c>
      <c r="D218" s="119" t="s">
        <v>142</v>
      </c>
      <c r="E218" s="142" t="s">
        <v>141</v>
      </c>
      <c r="F218" s="120" t="s">
        <v>25</v>
      </c>
      <c r="G218" s="120" t="s">
        <v>10</v>
      </c>
      <c r="H218" s="120">
        <v>30</v>
      </c>
      <c r="I218" s="121">
        <v>20</v>
      </c>
      <c r="J218" s="121">
        <v>50</v>
      </c>
      <c r="K218" s="120"/>
      <c r="L218" s="120"/>
      <c r="M218" s="120">
        <v>30</v>
      </c>
      <c r="N218" s="120"/>
      <c r="O218" s="120"/>
      <c r="P218" s="120">
        <v>20</v>
      </c>
      <c r="Q218" s="120">
        <v>2</v>
      </c>
      <c r="R218" s="120">
        <v>1.2</v>
      </c>
      <c r="S218" s="120">
        <v>0.8</v>
      </c>
      <c r="T218" s="138">
        <v>0</v>
      </c>
    </row>
    <row r="219" spans="1:20" ht="14.25">
      <c r="A219" s="128">
        <v>3</v>
      </c>
      <c r="B219" s="251"/>
      <c r="C219" s="123">
        <v>1</v>
      </c>
      <c r="D219" s="119" t="s">
        <v>138</v>
      </c>
      <c r="E219" s="142" t="s">
        <v>137</v>
      </c>
      <c r="F219" s="120" t="s">
        <v>25</v>
      </c>
      <c r="G219" s="120" t="s">
        <v>5</v>
      </c>
      <c r="H219" s="120">
        <v>30</v>
      </c>
      <c r="I219" s="121">
        <v>35</v>
      </c>
      <c r="J219" s="121">
        <v>65</v>
      </c>
      <c r="K219" s="120">
        <v>30</v>
      </c>
      <c r="L219" s="120"/>
      <c r="M219" s="120"/>
      <c r="N219" s="120"/>
      <c r="O219" s="120"/>
      <c r="P219" s="120">
        <v>35</v>
      </c>
      <c r="Q219" s="120">
        <v>3</v>
      </c>
      <c r="R219" s="120">
        <v>1.6</v>
      </c>
      <c r="S219" s="120">
        <v>1.4</v>
      </c>
      <c r="T219" s="138">
        <v>10</v>
      </c>
    </row>
    <row r="220" spans="1:20" ht="14.25">
      <c r="A220" s="255">
        <v>4</v>
      </c>
      <c r="B220" s="251"/>
      <c r="C220" s="123">
        <v>1</v>
      </c>
      <c r="D220" s="122" t="s">
        <v>126</v>
      </c>
      <c r="E220" s="249" t="s">
        <v>125</v>
      </c>
      <c r="F220" s="120" t="s">
        <v>25</v>
      </c>
      <c r="G220" s="120" t="s">
        <v>5</v>
      </c>
      <c r="H220" s="120">
        <v>15</v>
      </c>
      <c r="I220" s="121">
        <v>10</v>
      </c>
      <c r="J220" s="121">
        <v>25</v>
      </c>
      <c r="K220" s="120">
        <v>15</v>
      </c>
      <c r="L220" s="120"/>
      <c r="M220" s="120"/>
      <c r="N220" s="120"/>
      <c r="O220" s="120"/>
      <c r="P220" s="120">
        <v>10</v>
      </c>
      <c r="Q220" s="120">
        <v>1</v>
      </c>
      <c r="R220" s="120">
        <v>0.6</v>
      </c>
      <c r="S220" s="120">
        <v>0.4</v>
      </c>
      <c r="T220" s="138">
        <v>0</v>
      </c>
    </row>
    <row r="221" spans="1:20" ht="14.25">
      <c r="A221" s="256"/>
      <c r="B221" s="251"/>
      <c r="C221" s="123">
        <v>1</v>
      </c>
      <c r="D221" s="122" t="s">
        <v>124</v>
      </c>
      <c r="E221" s="249"/>
      <c r="F221" s="120" t="s">
        <v>25</v>
      </c>
      <c r="G221" s="120" t="s">
        <v>5</v>
      </c>
      <c r="H221" s="120">
        <v>30</v>
      </c>
      <c r="I221" s="121">
        <v>20</v>
      </c>
      <c r="J221" s="121">
        <v>50</v>
      </c>
      <c r="K221" s="120"/>
      <c r="L221" s="120">
        <v>30</v>
      </c>
      <c r="M221" s="120"/>
      <c r="N221" s="120"/>
      <c r="O221" s="120"/>
      <c r="P221" s="120">
        <v>20</v>
      </c>
      <c r="Q221" s="120">
        <v>2</v>
      </c>
      <c r="R221" s="120">
        <v>1.2</v>
      </c>
      <c r="S221" s="120">
        <v>0.8</v>
      </c>
      <c r="T221" s="138">
        <v>0</v>
      </c>
    </row>
    <row r="222" spans="1:20" ht="14.25">
      <c r="A222" s="255">
        <v>5</v>
      </c>
      <c r="B222" s="251"/>
      <c r="C222" s="298">
        <v>2</v>
      </c>
      <c r="D222" s="140" t="s">
        <v>122</v>
      </c>
      <c r="E222" s="281" t="s">
        <v>121</v>
      </c>
      <c r="F222" s="126" t="s">
        <v>25</v>
      </c>
      <c r="G222" s="126" t="s">
        <v>14</v>
      </c>
      <c r="H222" s="126">
        <v>45</v>
      </c>
      <c r="I222" s="126">
        <v>20</v>
      </c>
      <c r="J222" s="126">
        <v>65</v>
      </c>
      <c r="K222" s="126">
        <v>45</v>
      </c>
      <c r="L222" s="126"/>
      <c r="M222" s="126"/>
      <c r="N222" s="126"/>
      <c r="O222" s="126"/>
      <c r="P222" s="126">
        <v>20</v>
      </c>
      <c r="Q222" s="126">
        <v>3</v>
      </c>
      <c r="R222" s="126">
        <v>2.1999999999999997</v>
      </c>
      <c r="S222" s="126">
        <v>0.8</v>
      </c>
      <c r="T222" s="139">
        <v>10</v>
      </c>
    </row>
    <row r="223" spans="1:20" ht="14.25">
      <c r="A223" s="256"/>
      <c r="B223" s="252"/>
      <c r="C223" s="298"/>
      <c r="D223" s="141" t="s">
        <v>120</v>
      </c>
      <c r="E223" s="281"/>
      <c r="F223" s="126" t="s">
        <v>25</v>
      </c>
      <c r="G223" s="126" t="s">
        <v>5</v>
      </c>
      <c r="H223" s="126">
        <v>45</v>
      </c>
      <c r="I223" s="126">
        <v>20</v>
      </c>
      <c r="J223" s="126">
        <v>65</v>
      </c>
      <c r="K223" s="126"/>
      <c r="L223" s="126">
        <v>45</v>
      </c>
      <c r="M223" s="126"/>
      <c r="N223" s="126"/>
      <c r="O223" s="126"/>
      <c r="P223" s="126">
        <v>20</v>
      </c>
      <c r="Q223" s="126">
        <v>3</v>
      </c>
      <c r="R223" s="126">
        <v>2.1999999999999997</v>
      </c>
      <c r="S223" s="126">
        <v>0.8</v>
      </c>
      <c r="T223" s="139">
        <v>10</v>
      </c>
    </row>
    <row r="224" spans="1:20" ht="14.25">
      <c r="A224" s="255">
        <v>6</v>
      </c>
      <c r="B224" s="250" t="s">
        <v>94</v>
      </c>
      <c r="C224" s="107">
        <v>3</v>
      </c>
      <c r="D224" s="224" t="s">
        <v>229</v>
      </c>
      <c r="E224" s="292" t="s">
        <v>89</v>
      </c>
      <c r="F224" s="110" t="s">
        <v>25</v>
      </c>
      <c r="G224" s="110" t="s">
        <v>5</v>
      </c>
      <c r="H224" s="110">
        <v>30</v>
      </c>
      <c r="I224" s="104">
        <f>P224</f>
        <v>20</v>
      </c>
      <c r="J224" s="104">
        <f>H224+I224</f>
        <v>50</v>
      </c>
      <c r="K224" s="110">
        <v>30</v>
      </c>
      <c r="L224" s="110"/>
      <c r="M224" s="110"/>
      <c r="N224" s="110"/>
      <c r="O224" s="110"/>
      <c r="P224" s="110">
        <v>20</v>
      </c>
      <c r="Q224" s="110">
        <v>2</v>
      </c>
      <c r="R224" s="110">
        <v>1.2</v>
      </c>
      <c r="S224" s="110">
        <v>0.8</v>
      </c>
      <c r="T224" s="139">
        <v>0</v>
      </c>
    </row>
    <row r="225" spans="1:20" ht="14.25">
      <c r="A225" s="256"/>
      <c r="B225" s="252"/>
      <c r="C225" s="107">
        <v>3</v>
      </c>
      <c r="D225" s="224" t="s">
        <v>230</v>
      </c>
      <c r="E225" s="292"/>
      <c r="F225" s="110" t="s">
        <v>25</v>
      </c>
      <c r="G225" s="110" t="s">
        <v>5</v>
      </c>
      <c r="H225" s="110">
        <v>30</v>
      </c>
      <c r="I225" s="104">
        <f>P225</f>
        <v>20</v>
      </c>
      <c r="J225" s="104">
        <f>H225+I225</f>
        <v>50</v>
      </c>
      <c r="K225" s="110"/>
      <c r="L225" s="110">
        <v>30</v>
      </c>
      <c r="M225" s="110"/>
      <c r="N225" s="110"/>
      <c r="O225" s="110"/>
      <c r="P225" s="110">
        <v>20</v>
      </c>
      <c r="Q225" s="110">
        <v>2</v>
      </c>
      <c r="R225" s="110">
        <v>1.2</v>
      </c>
      <c r="S225" s="110">
        <v>0.8</v>
      </c>
      <c r="T225" s="139">
        <v>0</v>
      </c>
    </row>
    <row r="226" spans="1:20" ht="14.25">
      <c r="A226" s="255">
        <v>7</v>
      </c>
      <c r="B226" s="250" t="s">
        <v>54</v>
      </c>
      <c r="C226" s="97">
        <v>5</v>
      </c>
      <c r="D226" s="113" t="s">
        <v>53</v>
      </c>
      <c r="E226" s="299" t="s">
        <v>52</v>
      </c>
      <c r="F226" s="108" t="s">
        <v>25</v>
      </c>
      <c r="G226" s="108" t="s">
        <v>5</v>
      </c>
      <c r="H226" s="108">
        <v>15</v>
      </c>
      <c r="I226" s="108">
        <v>10</v>
      </c>
      <c r="J226" s="108">
        <v>25</v>
      </c>
      <c r="K226" s="108">
        <v>15</v>
      </c>
      <c r="L226" s="108"/>
      <c r="M226" s="108"/>
      <c r="N226" s="108"/>
      <c r="O226" s="108"/>
      <c r="P226" s="108">
        <v>10</v>
      </c>
      <c r="Q226" s="108">
        <v>1</v>
      </c>
      <c r="R226" s="108">
        <v>0.6</v>
      </c>
      <c r="S226" s="108">
        <v>0.4</v>
      </c>
      <c r="T226" s="138">
        <v>0</v>
      </c>
    </row>
    <row r="227" spans="1:20" ht="14.25">
      <c r="A227" s="256"/>
      <c r="B227" s="251"/>
      <c r="C227" s="97">
        <v>5</v>
      </c>
      <c r="D227" s="113" t="s">
        <v>51</v>
      </c>
      <c r="E227" s="299"/>
      <c r="F227" s="108" t="s">
        <v>25</v>
      </c>
      <c r="G227" s="108" t="s">
        <v>5</v>
      </c>
      <c r="H227" s="108">
        <v>30</v>
      </c>
      <c r="I227" s="108">
        <v>35</v>
      </c>
      <c r="J227" s="108">
        <v>65</v>
      </c>
      <c r="K227" s="108"/>
      <c r="L227" s="108">
        <v>30</v>
      </c>
      <c r="M227" s="108"/>
      <c r="N227" s="108"/>
      <c r="O227" s="108"/>
      <c r="P227" s="108">
        <v>35</v>
      </c>
      <c r="Q227" s="108">
        <v>3</v>
      </c>
      <c r="R227" s="108">
        <v>1.6</v>
      </c>
      <c r="S227" s="108">
        <v>1.4</v>
      </c>
      <c r="T227" s="138">
        <v>10</v>
      </c>
    </row>
    <row r="228" spans="1:20" ht="14.25">
      <c r="A228" s="255">
        <v>8</v>
      </c>
      <c r="B228" s="251"/>
      <c r="C228" s="98">
        <v>5</v>
      </c>
      <c r="D228" s="112" t="s">
        <v>47</v>
      </c>
      <c r="E228" s="286" t="s">
        <v>46</v>
      </c>
      <c r="F228" s="110" t="s">
        <v>25</v>
      </c>
      <c r="G228" s="110" t="s">
        <v>5</v>
      </c>
      <c r="H228" s="110">
        <v>15</v>
      </c>
      <c r="I228" s="108">
        <v>35</v>
      </c>
      <c r="J228" s="108">
        <v>50</v>
      </c>
      <c r="K228" s="110">
        <v>15</v>
      </c>
      <c r="L228" s="110"/>
      <c r="M228" s="110"/>
      <c r="N228" s="110"/>
      <c r="O228" s="110"/>
      <c r="P228" s="110">
        <v>35</v>
      </c>
      <c r="Q228" s="110">
        <v>2</v>
      </c>
      <c r="R228" s="110">
        <v>0.6</v>
      </c>
      <c r="S228" s="110">
        <v>1.4</v>
      </c>
      <c r="T228" s="138">
        <v>0</v>
      </c>
    </row>
    <row r="229" spans="1:20" ht="14.25">
      <c r="A229" s="256"/>
      <c r="B229" s="251"/>
      <c r="C229" s="98">
        <v>5</v>
      </c>
      <c r="D229" s="112" t="s">
        <v>45</v>
      </c>
      <c r="E229" s="286"/>
      <c r="F229" s="110" t="s">
        <v>25</v>
      </c>
      <c r="G229" s="110" t="s">
        <v>5</v>
      </c>
      <c r="H229" s="110">
        <v>15</v>
      </c>
      <c r="I229" s="108">
        <v>10</v>
      </c>
      <c r="J229" s="108">
        <v>25</v>
      </c>
      <c r="K229" s="110"/>
      <c r="L229" s="110">
        <v>15</v>
      </c>
      <c r="M229" s="110"/>
      <c r="N229" s="110"/>
      <c r="O229" s="110"/>
      <c r="P229" s="110">
        <v>10</v>
      </c>
      <c r="Q229" s="110">
        <v>1</v>
      </c>
      <c r="R229" s="110">
        <v>0.6</v>
      </c>
      <c r="S229" s="110">
        <v>0.4</v>
      </c>
      <c r="T229" s="138">
        <v>0</v>
      </c>
    </row>
    <row r="230" spans="1:20" ht="14.25">
      <c r="A230" s="255">
        <v>9</v>
      </c>
      <c r="B230" s="251"/>
      <c r="C230" s="96">
        <v>6</v>
      </c>
      <c r="D230" s="111" t="s">
        <v>176</v>
      </c>
      <c r="E230" s="291" t="s">
        <v>26</v>
      </c>
      <c r="F230" s="104" t="s">
        <v>25</v>
      </c>
      <c r="G230" s="104" t="s">
        <v>10</v>
      </c>
      <c r="H230" s="104">
        <v>15</v>
      </c>
      <c r="I230" s="104">
        <v>10</v>
      </c>
      <c r="J230" s="104">
        <v>25</v>
      </c>
      <c r="K230" s="104">
        <v>15</v>
      </c>
      <c r="L230" s="104"/>
      <c r="M230" s="104"/>
      <c r="N230" s="104"/>
      <c r="O230" s="104"/>
      <c r="P230" s="104">
        <v>10</v>
      </c>
      <c r="Q230" s="104">
        <v>1</v>
      </c>
      <c r="R230" s="104">
        <v>0.6</v>
      </c>
      <c r="S230" s="104">
        <v>0.4</v>
      </c>
      <c r="T230" s="138">
        <v>0</v>
      </c>
    </row>
    <row r="231" spans="1:20" ht="14.25">
      <c r="A231" s="256"/>
      <c r="B231" s="252"/>
      <c r="C231" s="96">
        <v>6</v>
      </c>
      <c r="D231" s="111" t="s">
        <v>177</v>
      </c>
      <c r="E231" s="291"/>
      <c r="F231" s="104" t="s">
        <v>25</v>
      </c>
      <c r="G231" s="104" t="s">
        <v>5</v>
      </c>
      <c r="H231" s="104">
        <v>15</v>
      </c>
      <c r="I231" s="104">
        <v>35</v>
      </c>
      <c r="J231" s="104">
        <v>50</v>
      </c>
      <c r="K231" s="104"/>
      <c r="L231" s="104">
        <v>15</v>
      </c>
      <c r="M231" s="104"/>
      <c r="N231" s="104"/>
      <c r="O231" s="104"/>
      <c r="P231" s="104">
        <v>35</v>
      </c>
      <c r="Q231" s="104">
        <v>2</v>
      </c>
      <c r="R231" s="104">
        <v>0.6</v>
      </c>
      <c r="S231" s="104">
        <v>1.4</v>
      </c>
      <c r="T231" s="138">
        <v>0</v>
      </c>
    </row>
    <row r="232" spans="1:20" ht="14.25">
      <c r="A232" s="293" t="s">
        <v>197</v>
      </c>
      <c r="B232" s="294"/>
      <c r="C232" s="294"/>
      <c r="D232" s="294"/>
      <c r="E232" s="294"/>
      <c r="F232" s="294"/>
      <c r="G232" s="295"/>
      <c r="H232" s="168">
        <f>SUM(H216:H231)</f>
        <v>420</v>
      </c>
      <c r="I232" s="168">
        <f aca="true" t="shared" si="25" ref="I232:T232">SUM(I216:I231)</f>
        <v>340</v>
      </c>
      <c r="J232" s="168">
        <f t="shared" si="25"/>
        <v>760</v>
      </c>
      <c r="K232" s="168">
        <f t="shared" si="25"/>
        <v>195</v>
      </c>
      <c r="L232" s="168">
        <f t="shared" si="25"/>
        <v>195</v>
      </c>
      <c r="M232" s="168">
        <f t="shared" si="25"/>
        <v>30</v>
      </c>
      <c r="N232" s="168">
        <f t="shared" si="25"/>
        <v>0</v>
      </c>
      <c r="O232" s="168">
        <f t="shared" si="25"/>
        <v>0</v>
      </c>
      <c r="P232" s="168">
        <f t="shared" si="25"/>
        <v>340</v>
      </c>
      <c r="Q232" s="168">
        <f t="shared" si="25"/>
        <v>32</v>
      </c>
      <c r="R232" s="168">
        <f t="shared" si="25"/>
        <v>18.400000000000002</v>
      </c>
      <c r="S232" s="168">
        <f t="shared" si="25"/>
        <v>13.600000000000001</v>
      </c>
      <c r="T232" s="168">
        <f t="shared" si="25"/>
        <v>40</v>
      </c>
    </row>
    <row r="233" spans="1:20" ht="14.25">
      <c r="A233" s="147"/>
      <c r="B233" s="148"/>
      <c r="C233" s="147"/>
      <c r="D233" s="149"/>
      <c r="E233" s="150"/>
      <c r="F233" s="151"/>
      <c r="G233" s="151"/>
      <c r="H233" s="151"/>
      <c r="I233" s="151"/>
      <c r="J233" s="151"/>
      <c r="K233" s="150"/>
      <c r="L233" s="150"/>
      <c r="M233" s="150"/>
      <c r="N233" s="151"/>
      <c r="O233" s="151"/>
      <c r="P233" s="151"/>
      <c r="Q233" s="151"/>
      <c r="R233" s="130"/>
      <c r="S233" s="130"/>
      <c r="T233" s="152"/>
    </row>
    <row r="234" spans="1:20" ht="14.25">
      <c r="A234" s="283" t="s">
        <v>201</v>
      </c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5"/>
    </row>
    <row r="235" spans="1:20" ht="14.25">
      <c r="A235" s="264" t="s">
        <v>151</v>
      </c>
      <c r="B235" s="267" t="s">
        <v>162</v>
      </c>
      <c r="C235" s="267" t="s">
        <v>161</v>
      </c>
      <c r="D235" s="258" t="s">
        <v>156</v>
      </c>
      <c r="E235" s="258" t="s">
        <v>155</v>
      </c>
      <c r="F235" s="267" t="s">
        <v>160</v>
      </c>
      <c r="G235" s="258" t="s">
        <v>154</v>
      </c>
      <c r="H235" s="261" t="s">
        <v>158</v>
      </c>
      <c r="I235" s="262"/>
      <c r="J235" s="262"/>
      <c r="K235" s="262"/>
      <c r="L235" s="262"/>
      <c r="M235" s="262"/>
      <c r="N235" s="262"/>
      <c r="O235" s="262"/>
      <c r="P235" s="263"/>
      <c r="Q235" s="261" t="s">
        <v>159</v>
      </c>
      <c r="R235" s="262"/>
      <c r="S235" s="263"/>
      <c r="T235" s="272" t="s">
        <v>172</v>
      </c>
    </row>
    <row r="236" spans="1:20" ht="14.25">
      <c r="A236" s="265"/>
      <c r="B236" s="268"/>
      <c r="C236" s="268"/>
      <c r="D236" s="259"/>
      <c r="E236" s="259"/>
      <c r="F236" s="268"/>
      <c r="G236" s="259"/>
      <c r="H236" s="275" t="s">
        <v>153</v>
      </c>
      <c r="I236" s="276"/>
      <c r="J236" s="264"/>
      <c r="K236" s="261" t="s">
        <v>157</v>
      </c>
      <c r="L236" s="262"/>
      <c r="M236" s="262"/>
      <c r="N236" s="262"/>
      <c r="O236" s="262"/>
      <c r="P236" s="263"/>
      <c r="Q236" s="267" t="s">
        <v>153</v>
      </c>
      <c r="R236" s="261" t="s">
        <v>157</v>
      </c>
      <c r="S236" s="263"/>
      <c r="T236" s="273"/>
    </row>
    <row r="237" spans="1:20" ht="14.25">
      <c r="A237" s="265"/>
      <c r="B237" s="268"/>
      <c r="C237" s="268"/>
      <c r="D237" s="259"/>
      <c r="E237" s="259"/>
      <c r="F237" s="268"/>
      <c r="G237" s="259"/>
      <c r="H237" s="277"/>
      <c r="I237" s="278"/>
      <c r="J237" s="266"/>
      <c r="K237" s="261" t="s">
        <v>173</v>
      </c>
      <c r="L237" s="262"/>
      <c r="M237" s="262"/>
      <c r="N237" s="262"/>
      <c r="O237" s="263"/>
      <c r="P237" s="279" t="s">
        <v>174</v>
      </c>
      <c r="Q237" s="268"/>
      <c r="R237" s="267" t="s">
        <v>152</v>
      </c>
      <c r="S237" s="279" t="s">
        <v>150</v>
      </c>
      <c r="T237" s="273"/>
    </row>
    <row r="238" spans="1:20" ht="89.25">
      <c r="A238" s="266"/>
      <c r="B238" s="269"/>
      <c r="C238" s="269"/>
      <c r="D238" s="260"/>
      <c r="E238" s="260"/>
      <c r="F238" s="269"/>
      <c r="G238" s="260"/>
      <c r="H238" s="116" t="s">
        <v>175</v>
      </c>
      <c r="I238" s="117" t="s">
        <v>150</v>
      </c>
      <c r="J238" s="116" t="s">
        <v>149</v>
      </c>
      <c r="K238" s="118" t="s">
        <v>233</v>
      </c>
      <c r="L238" s="118" t="s">
        <v>234</v>
      </c>
      <c r="M238" s="118" t="s">
        <v>235</v>
      </c>
      <c r="N238" s="118" t="s">
        <v>236</v>
      </c>
      <c r="O238" s="118" t="s">
        <v>237</v>
      </c>
      <c r="P238" s="280"/>
      <c r="Q238" s="269"/>
      <c r="R238" s="269"/>
      <c r="S238" s="280"/>
      <c r="T238" s="274"/>
    </row>
    <row r="239" spans="1:20" ht="14.25">
      <c r="A239" s="127">
        <v>1</v>
      </c>
      <c r="B239" s="250" t="s">
        <v>148</v>
      </c>
      <c r="C239" s="123">
        <v>1</v>
      </c>
      <c r="D239" s="119" t="s">
        <v>136</v>
      </c>
      <c r="E239" s="142" t="s">
        <v>135</v>
      </c>
      <c r="F239" s="120" t="s">
        <v>97</v>
      </c>
      <c r="G239" s="120" t="s">
        <v>14</v>
      </c>
      <c r="H239" s="120">
        <v>30</v>
      </c>
      <c r="I239" s="121">
        <v>35</v>
      </c>
      <c r="J239" s="121">
        <v>65</v>
      </c>
      <c r="K239" s="120">
        <v>30</v>
      </c>
      <c r="L239" s="120"/>
      <c r="M239" s="120"/>
      <c r="N239" s="120"/>
      <c r="O239" s="120"/>
      <c r="P239" s="120">
        <v>35</v>
      </c>
      <c r="Q239" s="120">
        <v>3</v>
      </c>
      <c r="R239" s="120">
        <v>1.6</v>
      </c>
      <c r="S239" s="120">
        <v>1.4</v>
      </c>
      <c r="T239" s="138">
        <v>10</v>
      </c>
    </row>
    <row r="240" spans="1:20" ht="14.25">
      <c r="A240" s="253">
        <v>2</v>
      </c>
      <c r="B240" s="251"/>
      <c r="C240" s="123">
        <v>2</v>
      </c>
      <c r="D240" s="140" t="s">
        <v>109</v>
      </c>
      <c r="E240" s="249" t="s">
        <v>108</v>
      </c>
      <c r="F240" s="126" t="s">
        <v>97</v>
      </c>
      <c r="G240" s="126" t="s">
        <v>14</v>
      </c>
      <c r="H240" s="126">
        <v>30</v>
      </c>
      <c r="I240" s="126">
        <v>0</v>
      </c>
      <c r="J240" s="126">
        <v>30</v>
      </c>
      <c r="K240" s="126">
        <v>30</v>
      </c>
      <c r="L240" s="126"/>
      <c r="M240" s="126"/>
      <c r="N240" s="126"/>
      <c r="O240" s="126"/>
      <c r="P240" s="126">
        <v>0</v>
      </c>
      <c r="Q240" s="126">
        <v>1</v>
      </c>
      <c r="R240" s="126">
        <v>1</v>
      </c>
      <c r="S240" s="126">
        <v>0</v>
      </c>
      <c r="T240" s="139">
        <v>0</v>
      </c>
    </row>
    <row r="241" spans="1:20" ht="14.25">
      <c r="A241" s="254"/>
      <c r="B241" s="251"/>
      <c r="C241" s="123">
        <v>2</v>
      </c>
      <c r="D241" s="140" t="s">
        <v>107</v>
      </c>
      <c r="E241" s="249"/>
      <c r="F241" s="126" t="s">
        <v>97</v>
      </c>
      <c r="G241" s="126" t="s">
        <v>5</v>
      </c>
      <c r="H241" s="126">
        <v>15</v>
      </c>
      <c r="I241" s="126">
        <v>10</v>
      </c>
      <c r="J241" s="126">
        <v>25</v>
      </c>
      <c r="K241" s="126"/>
      <c r="L241" s="126">
        <v>15</v>
      </c>
      <c r="M241" s="126"/>
      <c r="N241" s="126"/>
      <c r="O241" s="126"/>
      <c r="P241" s="126">
        <v>10</v>
      </c>
      <c r="Q241" s="126">
        <v>1</v>
      </c>
      <c r="R241" s="126">
        <v>0.6</v>
      </c>
      <c r="S241" s="126">
        <v>0.4</v>
      </c>
      <c r="T241" s="139">
        <v>0</v>
      </c>
    </row>
    <row r="242" spans="1:20" ht="14.25">
      <c r="A242" s="255">
        <v>3</v>
      </c>
      <c r="B242" s="251"/>
      <c r="C242" s="123">
        <v>2</v>
      </c>
      <c r="D242" s="140" t="s">
        <v>103</v>
      </c>
      <c r="E242" s="249" t="s">
        <v>102</v>
      </c>
      <c r="F242" s="126" t="s">
        <v>97</v>
      </c>
      <c r="G242" s="126" t="s">
        <v>5</v>
      </c>
      <c r="H242" s="126">
        <v>30</v>
      </c>
      <c r="I242" s="126">
        <v>20</v>
      </c>
      <c r="J242" s="126">
        <v>50</v>
      </c>
      <c r="K242" s="126">
        <v>30</v>
      </c>
      <c r="L242" s="126"/>
      <c r="M242" s="126"/>
      <c r="N242" s="126"/>
      <c r="O242" s="126"/>
      <c r="P242" s="126">
        <v>20</v>
      </c>
      <c r="Q242" s="126">
        <v>2</v>
      </c>
      <c r="R242" s="126">
        <v>1.2</v>
      </c>
      <c r="S242" s="126">
        <v>0.8</v>
      </c>
      <c r="T242" s="139">
        <v>0</v>
      </c>
    </row>
    <row r="243" spans="1:20" ht="14.25">
      <c r="A243" s="256"/>
      <c r="B243" s="251"/>
      <c r="C243" s="123">
        <v>2</v>
      </c>
      <c r="D243" s="140" t="s">
        <v>101</v>
      </c>
      <c r="E243" s="249"/>
      <c r="F243" s="126" t="s">
        <v>97</v>
      </c>
      <c r="G243" s="126" t="s">
        <v>5</v>
      </c>
      <c r="H243" s="126">
        <v>15</v>
      </c>
      <c r="I243" s="126">
        <v>30</v>
      </c>
      <c r="J243" s="126">
        <v>45</v>
      </c>
      <c r="K243" s="126"/>
      <c r="L243" s="126">
        <v>15</v>
      </c>
      <c r="M243" s="126"/>
      <c r="N243" s="126"/>
      <c r="O243" s="126"/>
      <c r="P243" s="126">
        <v>30</v>
      </c>
      <c r="Q243" s="126">
        <v>2</v>
      </c>
      <c r="R243" s="126">
        <v>0.8</v>
      </c>
      <c r="S243" s="126">
        <v>1.2</v>
      </c>
      <c r="T243" s="139">
        <v>5</v>
      </c>
    </row>
    <row r="244" spans="1:20" ht="14.25">
      <c r="A244" s="255">
        <v>4</v>
      </c>
      <c r="B244" s="251"/>
      <c r="C244" s="123">
        <v>2</v>
      </c>
      <c r="D244" s="140" t="s">
        <v>100</v>
      </c>
      <c r="E244" s="249" t="s">
        <v>99</v>
      </c>
      <c r="F244" s="126" t="s">
        <v>97</v>
      </c>
      <c r="G244" s="126" t="s">
        <v>10</v>
      </c>
      <c r="H244" s="126">
        <v>15</v>
      </c>
      <c r="I244" s="126">
        <v>10</v>
      </c>
      <c r="J244" s="126">
        <v>25</v>
      </c>
      <c r="K244" s="126">
        <v>15</v>
      </c>
      <c r="L244" s="126"/>
      <c r="M244" s="126"/>
      <c r="N244" s="126"/>
      <c r="O244" s="126"/>
      <c r="P244" s="126">
        <v>10</v>
      </c>
      <c r="Q244" s="126">
        <v>1</v>
      </c>
      <c r="R244" s="126">
        <v>0.6</v>
      </c>
      <c r="S244" s="126">
        <v>0.4</v>
      </c>
      <c r="T244" s="139">
        <v>0</v>
      </c>
    </row>
    <row r="245" spans="1:20" ht="14.25">
      <c r="A245" s="256"/>
      <c r="B245" s="252"/>
      <c r="C245" s="123">
        <v>2</v>
      </c>
      <c r="D245" s="140" t="s">
        <v>98</v>
      </c>
      <c r="E245" s="249"/>
      <c r="F245" s="126" t="s">
        <v>97</v>
      </c>
      <c r="G245" s="126" t="s">
        <v>5</v>
      </c>
      <c r="H245" s="126">
        <v>15</v>
      </c>
      <c r="I245" s="126">
        <v>10</v>
      </c>
      <c r="J245" s="126">
        <v>25</v>
      </c>
      <c r="K245" s="126"/>
      <c r="L245" s="126">
        <v>15</v>
      </c>
      <c r="M245" s="126"/>
      <c r="N245" s="126"/>
      <c r="O245" s="126"/>
      <c r="P245" s="126">
        <v>10</v>
      </c>
      <c r="Q245" s="126">
        <v>1</v>
      </c>
      <c r="R245" s="126">
        <v>0.6</v>
      </c>
      <c r="S245" s="126">
        <v>0.4</v>
      </c>
      <c r="T245" s="139">
        <v>0</v>
      </c>
    </row>
    <row r="246" spans="1:20" ht="14.25">
      <c r="A246" s="293" t="s">
        <v>197</v>
      </c>
      <c r="B246" s="294"/>
      <c r="C246" s="294"/>
      <c r="D246" s="294"/>
      <c r="E246" s="294"/>
      <c r="F246" s="294"/>
      <c r="G246" s="295"/>
      <c r="H246" s="168">
        <f>SUM(H239:H245)</f>
        <v>150</v>
      </c>
      <c r="I246" s="168">
        <f aca="true" t="shared" si="26" ref="I246:T246">SUM(I239:I245)</f>
        <v>115</v>
      </c>
      <c r="J246" s="168">
        <f t="shared" si="26"/>
        <v>265</v>
      </c>
      <c r="K246" s="168">
        <f t="shared" si="26"/>
        <v>105</v>
      </c>
      <c r="L246" s="168">
        <f t="shared" si="26"/>
        <v>45</v>
      </c>
      <c r="M246" s="168">
        <f t="shared" si="26"/>
        <v>0</v>
      </c>
      <c r="N246" s="168">
        <f t="shared" si="26"/>
        <v>0</v>
      </c>
      <c r="O246" s="168">
        <f t="shared" si="26"/>
        <v>0</v>
      </c>
      <c r="P246" s="168">
        <f t="shared" si="26"/>
        <v>115</v>
      </c>
      <c r="Q246" s="168">
        <f t="shared" si="26"/>
        <v>11</v>
      </c>
      <c r="R246" s="168">
        <f t="shared" si="26"/>
        <v>6.3999999999999995</v>
      </c>
      <c r="S246" s="168">
        <f t="shared" si="26"/>
        <v>4.6000000000000005</v>
      </c>
      <c r="T246" s="168">
        <f t="shared" si="26"/>
        <v>15</v>
      </c>
    </row>
    <row r="247" spans="1:20" ht="14.25">
      <c r="A247" s="154"/>
      <c r="B247" s="154"/>
      <c r="C247" s="154"/>
      <c r="D247" s="154"/>
      <c r="E247" s="154"/>
      <c r="F247" s="154"/>
      <c r="G247" s="154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2"/>
    </row>
    <row r="248" spans="1:20" ht="14.25">
      <c r="A248" s="283" t="s">
        <v>208</v>
      </c>
      <c r="B248" s="284"/>
      <c r="C248" s="284"/>
      <c r="D248" s="284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5"/>
    </row>
    <row r="249" spans="1:20" ht="14.25">
      <c r="A249" s="264" t="s">
        <v>151</v>
      </c>
      <c r="B249" s="267" t="s">
        <v>162</v>
      </c>
      <c r="C249" s="267" t="s">
        <v>161</v>
      </c>
      <c r="D249" s="258" t="s">
        <v>156</v>
      </c>
      <c r="E249" s="258" t="s">
        <v>155</v>
      </c>
      <c r="F249" s="267" t="s">
        <v>160</v>
      </c>
      <c r="G249" s="258" t="s">
        <v>154</v>
      </c>
      <c r="H249" s="261" t="s">
        <v>158</v>
      </c>
      <c r="I249" s="262"/>
      <c r="J249" s="262"/>
      <c r="K249" s="262"/>
      <c r="L249" s="262"/>
      <c r="M249" s="262"/>
      <c r="N249" s="262"/>
      <c r="O249" s="262"/>
      <c r="P249" s="263"/>
      <c r="Q249" s="261" t="s">
        <v>159</v>
      </c>
      <c r="R249" s="262"/>
      <c r="S249" s="263"/>
      <c r="T249" s="272" t="s">
        <v>172</v>
      </c>
    </row>
    <row r="250" spans="1:20" ht="14.25">
      <c r="A250" s="265"/>
      <c r="B250" s="268"/>
      <c r="C250" s="268"/>
      <c r="D250" s="259"/>
      <c r="E250" s="259"/>
      <c r="F250" s="268"/>
      <c r="G250" s="259"/>
      <c r="H250" s="275" t="s">
        <v>153</v>
      </c>
      <c r="I250" s="276"/>
      <c r="J250" s="264"/>
      <c r="K250" s="261" t="s">
        <v>157</v>
      </c>
      <c r="L250" s="262"/>
      <c r="M250" s="262"/>
      <c r="N250" s="262"/>
      <c r="O250" s="262"/>
      <c r="P250" s="263"/>
      <c r="Q250" s="267" t="s">
        <v>153</v>
      </c>
      <c r="R250" s="261" t="s">
        <v>157</v>
      </c>
      <c r="S250" s="263"/>
      <c r="T250" s="273"/>
    </row>
    <row r="251" spans="1:20" ht="24" customHeight="1">
      <c r="A251" s="265"/>
      <c r="B251" s="268"/>
      <c r="C251" s="268"/>
      <c r="D251" s="259"/>
      <c r="E251" s="259"/>
      <c r="F251" s="268"/>
      <c r="G251" s="259"/>
      <c r="H251" s="277"/>
      <c r="I251" s="278"/>
      <c r="J251" s="266"/>
      <c r="K251" s="261" t="s">
        <v>173</v>
      </c>
      <c r="L251" s="262"/>
      <c r="M251" s="262"/>
      <c r="N251" s="262"/>
      <c r="O251" s="263"/>
      <c r="P251" s="279" t="s">
        <v>174</v>
      </c>
      <c r="Q251" s="268"/>
      <c r="R251" s="267" t="s">
        <v>152</v>
      </c>
      <c r="S251" s="279" t="s">
        <v>150</v>
      </c>
      <c r="T251" s="273"/>
    </row>
    <row r="252" spans="1:20" ht="89.25">
      <c r="A252" s="266"/>
      <c r="B252" s="269"/>
      <c r="C252" s="269"/>
      <c r="D252" s="260"/>
      <c r="E252" s="260"/>
      <c r="F252" s="269"/>
      <c r="G252" s="260"/>
      <c r="H252" s="116" t="s">
        <v>175</v>
      </c>
      <c r="I252" s="117" t="s">
        <v>150</v>
      </c>
      <c r="J252" s="116" t="s">
        <v>149</v>
      </c>
      <c r="K252" s="118" t="s">
        <v>233</v>
      </c>
      <c r="L252" s="118" t="s">
        <v>234</v>
      </c>
      <c r="M252" s="118" t="s">
        <v>235</v>
      </c>
      <c r="N252" s="118" t="s">
        <v>236</v>
      </c>
      <c r="O252" s="118" t="s">
        <v>237</v>
      </c>
      <c r="P252" s="280"/>
      <c r="Q252" s="269"/>
      <c r="R252" s="269"/>
      <c r="S252" s="280"/>
      <c r="T252" s="274"/>
    </row>
    <row r="253" spans="1:20" s="94" customFormat="1" ht="14.25">
      <c r="A253" s="93">
        <v>1</v>
      </c>
      <c r="B253" s="250" t="s">
        <v>94</v>
      </c>
      <c r="C253" s="96">
        <v>3</v>
      </c>
      <c r="D253" s="111" t="s">
        <v>82</v>
      </c>
      <c r="E253" s="45" t="s">
        <v>81</v>
      </c>
      <c r="F253" s="16" t="s">
        <v>6</v>
      </c>
      <c r="G253" s="110" t="s">
        <v>5</v>
      </c>
      <c r="H253" s="44">
        <v>30</v>
      </c>
      <c r="I253" s="104">
        <f aca="true" t="shared" si="27" ref="I253:I267">P253</f>
        <v>20</v>
      </c>
      <c r="J253" s="104">
        <f aca="true" t="shared" si="28" ref="J253:J267">H253+I253</f>
        <v>50</v>
      </c>
      <c r="K253" s="104"/>
      <c r="L253" s="104">
        <v>30</v>
      </c>
      <c r="M253" s="104"/>
      <c r="N253" s="104"/>
      <c r="O253" s="28"/>
      <c r="P253" s="104">
        <v>20</v>
      </c>
      <c r="Q253" s="108">
        <v>2</v>
      </c>
      <c r="R253" s="108">
        <v>1.2</v>
      </c>
      <c r="S253" s="108">
        <v>0.8</v>
      </c>
      <c r="T253" s="139">
        <v>0</v>
      </c>
    </row>
    <row r="254" spans="1:20" s="94" customFormat="1" ht="14.25">
      <c r="A254" s="296">
        <v>2</v>
      </c>
      <c r="B254" s="251"/>
      <c r="C254" s="96">
        <v>3</v>
      </c>
      <c r="D254" s="111" t="s">
        <v>80</v>
      </c>
      <c r="E254" s="241" t="s">
        <v>79</v>
      </c>
      <c r="F254" s="16" t="s">
        <v>6</v>
      </c>
      <c r="G254" s="110" t="s">
        <v>5</v>
      </c>
      <c r="H254" s="43">
        <v>30</v>
      </c>
      <c r="I254" s="104">
        <f t="shared" si="27"/>
        <v>0</v>
      </c>
      <c r="J254" s="104">
        <f t="shared" si="28"/>
        <v>30</v>
      </c>
      <c r="K254" s="104">
        <v>30</v>
      </c>
      <c r="L254" s="104"/>
      <c r="M254" s="104"/>
      <c r="N254" s="104"/>
      <c r="O254" s="28"/>
      <c r="P254" s="104">
        <v>0</v>
      </c>
      <c r="Q254" s="104">
        <v>1</v>
      </c>
      <c r="R254" s="104">
        <v>1</v>
      </c>
      <c r="S254" s="104">
        <v>0</v>
      </c>
      <c r="T254" s="139">
        <v>0</v>
      </c>
    </row>
    <row r="255" spans="1:20" s="94" customFormat="1" ht="14.25">
      <c r="A255" s="297"/>
      <c r="B255" s="251"/>
      <c r="C255" s="96">
        <v>3</v>
      </c>
      <c r="D255" s="111" t="s">
        <v>78</v>
      </c>
      <c r="E255" s="242"/>
      <c r="F255" s="16" t="s">
        <v>6</v>
      </c>
      <c r="G255" s="110" t="s">
        <v>5</v>
      </c>
      <c r="H255" s="43">
        <v>15</v>
      </c>
      <c r="I255" s="104">
        <f t="shared" si="27"/>
        <v>35</v>
      </c>
      <c r="J255" s="104">
        <f t="shared" si="28"/>
        <v>50</v>
      </c>
      <c r="K255" s="104"/>
      <c r="L255" s="104">
        <v>15</v>
      </c>
      <c r="M255" s="104"/>
      <c r="N255" s="104"/>
      <c r="O255" s="28"/>
      <c r="P255" s="104">
        <v>35</v>
      </c>
      <c r="Q255" s="108">
        <v>2</v>
      </c>
      <c r="R255" s="108">
        <v>0.6</v>
      </c>
      <c r="S255" s="108">
        <v>1.4</v>
      </c>
      <c r="T255" s="139">
        <v>0</v>
      </c>
    </row>
    <row r="256" spans="1:20" s="94" customFormat="1" ht="14.25">
      <c r="A256" s="287">
        <v>3</v>
      </c>
      <c r="B256" s="251"/>
      <c r="C256" s="96">
        <v>3</v>
      </c>
      <c r="D256" s="111" t="s">
        <v>77</v>
      </c>
      <c r="E256" s="241" t="s">
        <v>76</v>
      </c>
      <c r="F256" s="16" t="s">
        <v>6</v>
      </c>
      <c r="G256" s="110" t="s">
        <v>5</v>
      </c>
      <c r="H256" s="104">
        <v>15</v>
      </c>
      <c r="I256" s="104">
        <f t="shared" si="27"/>
        <v>10</v>
      </c>
      <c r="J256" s="104">
        <f t="shared" si="28"/>
        <v>25</v>
      </c>
      <c r="K256" s="104">
        <v>15</v>
      </c>
      <c r="L256" s="104"/>
      <c r="M256" s="104"/>
      <c r="N256" s="104"/>
      <c r="O256" s="28"/>
      <c r="P256" s="104">
        <v>10</v>
      </c>
      <c r="Q256" s="104">
        <v>1</v>
      </c>
      <c r="R256" s="104">
        <v>0.6</v>
      </c>
      <c r="S256" s="104">
        <v>0.4</v>
      </c>
      <c r="T256" s="139">
        <v>0</v>
      </c>
    </row>
    <row r="257" spans="1:20" s="94" customFormat="1" ht="14.25">
      <c r="A257" s="288"/>
      <c r="B257" s="251"/>
      <c r="C257" s="96">
        <v>3</v>
      </c>
      <c r="D257" s="111" t="s">
        <v>75</v>
      </c>
      <c r="E257" s="242"/>
      <c r="F257" s="16" t="s">
        <v>6</v>
      </c>
      <c r="G257" s="110" t="s">
        <v>5</v>
      </c>
      <c r="H257" s="104">
        <v>30</v>
      </c>
      <c r="I257" s="104">
        <f t="shared" si="27"/>
        <v>0</v>
      </c>
      <c r="J257" s="104">
        <f t="shared" si="28"/>
        <v>30</v>
      </c>
      <c r="K257" s="104"/>
      <c r="L257" s="104">
        <v>30</v>
      </c>
      <c r="M257" s="104"/>
      <c r="N257" s="104"/>
      <c r="O257" s="28"/>
      <c r="P257" s="104">
        <v>0</v>
      </c>
      <c r="Q257" s="104">
        <v>1</v>
      </c>
      <c r="R257" s="104">
        <v>1</v>
      </c>
      <c r="S257" s="104">
        <v>0</v>
      </c>
      <c r="T257" s="139">
        <v>0</v>
      </c>
    </row>
    <row r="258" spans="1:20" s="94" customFormat="1" ht="14.25">
      <c r="A258" s="287">
        <v>4</v>
      </c>
      <c r="B258" s="251"/>
      <c r="C258" s="153">
        <v>4</v>
      </c>
      <c r="D258" s="89" t="s">
        <v>59</v>
      </c>
      <c r="E258" s="241" t="s">
        <v>58</v>
      </c>
      <c r="F258" s="16" t="s">
        <v>6</v>
      </c>
      <c r="G258" s="110" t="s">
        <v>14</v>
      </c>
      <c r="H258" s="139">
        <v>15</v>
      </c>
      <c r="I258" s="108">
        <f t="shared" si="27"/>
        <v>10</v>
      </c>
      <c r="J258" s="108">
        <f t="shared" si="28"/>
        <v>25</v>
      </c>
      <c r="K258" s="139">
        <v>15</v>
      </c>
      <c r="L258" s="139"/>
      <c r="M258" s="139"/>
      <c r="N258" s="139"/>
      <c r="O258" s="32"/>
      <c r="P258" s="139">
        <v>10</v>
      </c>
      <c r="Q258" s="108">
        <v>1</v>
      </c>
      <c r="R258" s="108">
        <v>0.6</v>
      </c>
      <c r="S258" s="108">
        <v>0.4</v>
      </c>
      <c r="T258" s="139">
        <v>0</v>
      </c>
    </row>
    <row r="259" spans="1:20" s="94" customFormat="1" ht="14.25">
      <c r="A259" s="288"/>
      <c r="B259" s="252"/>
      <c r="C259" s="153">
        <v>4</v>
      </c>
      <c r="D259" s="89" t="s">
        <v>57</v>
      </c>
      <c r="E259" s="242"/>
      <c r="F259" s="16" t="s">
        <v>6</v>
      </c>
      <c r="G259" s="110" t="s">
        <v>5</v>
      </c>
      <c r="H259" s="139">
        <v>20</v>
      </c>
      <c r="I259" s="108">
        <f t="shared" si="27"/>
        <v>30</v>
      </c>
      <c r="J259" s="108">
        <f t="shared" si="28"/>
        <v>50</v>
      </c>
      <c r="K259" s="139"/>
      <c r="L259" s="139">
        <v>20</v>
      </c>
      <c r="M259" s="139"/>
      <c r="N259" s="139"/>
      <c r="O259" s="32"/>
      <c r="P259" s="139">
        <v>30</v>
      </c>
      <c r="Q259" s="139">
        <v>2</v>
      </c>
      <c r="R259" s="139">
        <v>0.8</v>
      </c>
      <c r="S259" s="139">
        <v>1.2</v>
      </c>
      <c r="T259" s="139">
        <v>0</v>
      </c>
    </row>
    <row r="260" spans="1:20" s="94" customFormat="1" ht="14.25">
      <c r="A260" s="287">
        <v>5</v>
      </c>
      <c r="B260" s="250" t="s">
        <v>54</v>
      </c>
      <c r="C260" s="98">
        <v>5</v>
      </c>
      <c r="D260" s="141" t="s">
        <v>30</v>
      </c>
      <c r="E260" s="300" t="s">
        <v>29</v>
      </c>
      <c r="F260" s="109" t="s">
        <v>6</v>
      </c>
      <c r="G260" s="110" t="s">
        <v>5</v>
      </c>
      <c r="H260" s="139">
        <v>30</v>
      </c>
      <c r="I260" s="108">
        <f t="shared" si="27"/>
        <v>0</v>
      </c>
      <c r="J260" s="108">
        <f t="shared" si="28"/>
        <v>30</v>
      </c>
      <c r="K260" s="139">
        <v>30</v>
      </c>
      <c r="L260" s="139"/>
      <c r="M260" s="139"/>
      <c r="N260" s="139"/>
      <c r="O260" s="32"/>
      <c r="P260" s="139">
        <v>0</v>
      </c>
      <c r="Q260" s="108">
        <v>1</v>
      </c>
      <c r="R260" s="108">
        <v>1</v>
      </c>
      <c r="S260" s="108">
        <v>0</v>
      </c>
      <c r="T260" s="139">
        <v>0</v>
      </c>
    </row>
    <row r="261" spans="1:20" s="94" customFormat="1" ht="14.25">
      <c r="A261" s="288"/>
      <c r="B261" s="251"/>
      <c r="C261" s="33">
        <v>5</v>
      </c>
      <c r="D261" s="88" t="s">
        <v>28</v>
      </c>
      <c r="E261" s="309"/>
      <c r="F261" s="72" t="s">
        <v>6</v>
      </c>
      <c r="G261" s="72" t="s">
        <v>5</v>
      </c>
      <c r="H261" s="139">
        <v>20</v>
      </c>
      <c r="I261" s="108">
        <f t="shared" si="27"/>
        <v>5</v>
      </c>
      <c r="J261" s="108">
        <f t="shared" si="28"/>
        <v>25</v>
      </c>
      <c r="K261" s="139"/>
      <c r="L261" s="139">
        <v>20</v>
      </c>
      <c r="M261" s="139"/>
      <c r="N261" s="139"/>
      <c r="O261" s="32"/>
      <c r="P261" s="139">
        <v>5</v>
      </c>
      <c r="Q261" s="108">
        <v>1</v>
      </c>
      <c r="R261" s="108">
        <v>0.8</v>
      </c>
      <c r="S261" s="108">
        <v>0.2</v>
      </c>
      <c r="T261" s="139">
        <v>0</v>
      </c>
    </row>
    <row r="262" spans="1:20" s="94" customFormat="1" ht="14.25">
      <c r="A262" s="287">
        <v>6</v>
      </c>
      <c r="B262" s="251"/>
      <c r="C262" s="100">
        <v>6</v>
      </c>
      <c r="D262" s="113" t="s">
        <v>16</v>
      </c>
      <c r="E262" s="300" t="s">
        <v>15</v>
      </c>
      <c r="F262" s="109" t="s">
        <v>6</v>
      </c>
      <c r="G262" s="110" t="s">
        <v>14</v>
      </c>
      <c r="H262" s="108">
        <v>20</v>
      </c>
      <c r="I262" s="104">
        <f t="shared" si="27"/>
        <v>5</v>
      </c>
      <c r="J262" s="104">
        <f t="shared" si="28"/>
        <v>25</v>
      </c>
      <c r="K262" s="108">
        <v>20</v>
      </c>
      <c r="L262" s="108"/>
      <c r="M262" s="108"/>
      <c r="N262" s="108"/>
      <c r="O262" s="20"/>
      <c r="P262" s="108">
        <v>5</v>
      </c>
      <c r="Q262" s="110">
        <v>1</v>
      </c>
      <c r="R262" s="110">
        <v>0.8</v>
      </c>
      <c r="S262" s="110">
        <v>0.2</v>
      </c>
      <c r="T262" s="139">
        <v>0</v>
      </c>
    </row>
    <row r="263" spans="1:20" s="94" customFormat="1" ht="14.25">
      <c r="A263" s="288"/>
      <c r="B263" s="251"/>
      <c r="C263" s="100">
        <v>6</v>
      </c>
      <c r="D263" s="113" t="s">
        <v>13</v>
      </c>
      <c r="E263" s="301"/>
      <c r="F263" s="109" t="s">
        <v>6</v>
      </c>
      <c r="G263" s="110" t="s">
        <v>5</v>
      </c>
      <c r="H263" s="108">
        <v>30</v>
      </c>
      <c r="I263" s="104">
        <f t="shared" si="27"/>
        <v>20</v>
      </c>
      <c r="J263" s="104">
        <f t="shared" si="28"/>
        <v>50</v>
      </c>
      <c r="K263" s="108"/>
      <c r="L263" s="108">
        <v>30</v>
      </c>
      <c r="M263" s="108"/>
      <c r="N263" s="108"/>
      <c r="O263" s="20"/>
      <c r="P263" s="108">
        <v>20</v>
      </c>
      <c r="Q263" s="108">
        <v>2</v>
      </c>
      <c r="R263" s="108">
        <v>1.2</v>
      </c>
      <c r="S263" s="108">
        <v>0.8</v>
      </c>
      <c r="T263" s="139">
        <v>0</v>
      </c>
    </row>
    <row r="264" spans="1:20" s="94" customFormat="1" ht="14.25">
      <c r="A264" s="287">
        <v>7</v>
      </c>
      <c r="B264" s="251"/>
      <c r="C264" s="100">
        <v>6</v>
      </c>
      <c r="D264" s="112" t="s">
        <v>12</v>
      </c>
      <c r="E264" s="241" t="s">
        <v>11</v>
      </c>
      <c r="F264" s="109" t="s">
        <v>6</v>
      </c>
      <c r="G264" s="110" t="s">
        <v>10</v>
      </c>
      <c r="H264" s="110">
        <v>30</v>
      </c>
      <c r="I264" s="104">
        <f t="shared" si="27"/>
        <v>0</v>
      </c>
      <c r="J264" s="104">
        <f t="shared" si="28"/>
        <v>30</v>
      </c>
      <c r="K264" s="110">
        <v>30</v>
      </c>
      <c r="L264" s="110"/>
      <c r="M264" s="110"/>
      <c r="N264" s="110"/>
      <c r="O264" s="18"/>
      <c r="P264" s="110">
        <v>0</v>
      </c>
      <c r="Q264" s="110">
        <v>1</v>
      </c>
      <c r="R264" s="110">
        <v>1</v>
      </c>
      <c r="S264" s="110">
        <v>0</v>
      </c>
      <c r="T264" s="139">
        <v>0</v>
      </c>
    </row>
    <row r="265" spans="1:20" s="94" customFormat="1" ht="14.25">
      <c r="A265" s="288"/>
      <c r="B265" s="251"/>
      <c r="C265" s="100">
        <v>6</v>
      </c>
      <c r="D265" s="101" t="s">
        <v>9</v>
      </c>
      <c r="E265" s="242"/>
      <c r="F265" s="109" t="s">
        <v>6</v>
      </c>
      <c r="G265" s="110" t="s">
        <v>5</v>
      </c>
      <c r="H265" s="106">
        <v>15</v>
      </c>
      <c r="I265" s="104">
        <f t="shared" si="27"/>
        <v>10</v>
      </c>
      <c r="J265" s="104">
        <f t="shared" si="28"/>
        <v>25</v>
      </c>
      <c r="K265" s="106"/>
      <c r="L265" s="106">
        <v>15</v>
      </c>
      <c r="M265" s="106"/>
      <c r="N265" s="106"/>
      <c r="O265" s="14"/>
      <c r="P265" s="106">
        <v>10</v>
      </c>
      <c r="Q265" s="110">
        <v>1</v>
      </c>
      <c r="R265" s="110">
        <v>0.6</v>
      </c>
      <c r="S265" s="110">
        <v>0.4</v>
      </c>
      <c r="T265" s="139">
        <v>0</v>
      </c>
    </row>
    <row r="266" spans="1:20" s="94" customFormat="1" ht="14.25">
      <c r="A266" s="162">
        <v>8</v>
      </c>
      <c r="B266" s="251"/>
      <c r="C266" s="100">
        <v>6</v>
      </c>
      <c r="D266" s="101" t="s">
        <v>8</v>
      </c>
      <c r="E266" s="141" t="s">
        <v>7</v>
      </c>
      <c r="F266" s="109" t="s">
        <v>6</v>
      </c>
      <c r="G266" s="110" t="s">
        <v>5</v>
      </c>
      <c r="H266" s="106">
        <v>15</v>
      </c>
      <c r="I266" s="104">
        <f t="shared" si="27"/>
        <v>35</v>
      </c>
      <c r="J266" s="104">
        <f t="shared" si="28"/>
        <v>50</v>
      </c>
      <c r="K266" s="106"/>
      <c r="L266" s="106">
        <v>15</v>
      </c>
      <c r="M266" s="106"/>
      <c r="N266" s="106"/>
      <c r="O266" s="14"/>
      <c r="P266" s="106">
        <v>35</v>
      </c>
      <c r="Q266" s="106">
        <v>2</v>
      </c>
      <c r="R266" s="106">
        <v>0.6</v>
      </c>
      <c r="S266" s="106">
        <v>1.4</v>
      </c>
      <c r="T266" s="139">
        <v>0</v>
      </c>
    </row>
    <row r="267" spans="1:20" s="94" customFormat="1" ht="14.25">
      <c r="A267" s="162">
        <v>9</v>
      </c>
      <c r="B267" s="252"/>
      <c r="C267" s="100">
        <v>6</v>
      </c>
      <c r="D267" s="101" t="s">
        <v>4</v>
      </c>
      <c r="E267" s="22" t="s">
        <v>3</v>
      </c>
      <c r="F267" s="21" t="s">
        <v>6</v>
      </c>
      <c r="G267" s="169" t="s">
        <v>212</v>
      </c>
      <c r="H267" s="102">
        <v>0</v>
      </c>
      <c r="I267" s="104">
        <f t="shared" si="27"/>
        <v>250</v>
      </c>
      <c r="J267" s="104">
        <f t="shared" si="28"/>
        <v>250</v>
      </c>
      <c r="K267" s="102"/>
      <c r="L267" s="102"/>
      <c r="M267" s="102"/>
      <c r="N267" s="102"/>
      <c r="O267" s="9"/>
      <c r="P267" s="102">
        <v>250</v>
      </c>
      <c r="Q267" s="102">
        <v>10</v>
      </c>
      <c r="R267" s="102">
        <v>0</v>
      </c>
      <c r="S267" s="102">
        <v>10</v>
      </c>
      <c r="T267" s="139">
        <v>0</v>
      </c>
    </row>
    <row r="268" spans="1:20" ht="14.25">
      <c r="A268" s="293" t="s">
        <v>197</v>
      </c>
      <c r="B268" s="294"/>
      <c r="C268" s="294"/>
      <c r="D268" s="294"/>
      <c r="E268" s="294"/>
      <c r="F268" s="294"/>
      <c r="G268" s="295"/>
      <c r="H268" s="168">
        <f>SUM(H253:H267)</f>
        <v>315</v>
      </c>
      <c r="I268" s="168">
        <f aca="true" t="shared" si="29" ref="I268:T268">SUM(I253:I267)</f>
        <v>430</v>
      </c>
      <c r="J268" s="168">
        <f t="shared" si="29"/>
        <v>745</v>
      </c>
      <c r="K268" s="168">
        <f t="shared" si="29"/>
        <v>140</v>
      </c>
      <c r="L268" s="168">
        <f t="shared" si="29"/>
        <v>175</v>
      </c>
      <c r="M268" s="168">
        <f t="shared" si="29"/>
        <v>0</v>
      </c>
      <c r="N268" s="168">
        <f t="shared" si="29"/>
        <v>0</v>
      </c>
      <c r="O268" s="168">
        <f t="shared" si="29"/>
        <v>0</v>
      </c>
      <c r="P268" s="168">
        <f t="shared" si="29"/>
        <v>430</v>
      </c>
      <c r="Q268" s="168">
        <f t="shared" si="29"/>
        <v>29</v>
      </c>
      <c r="R268" s="168">
        <f t="shared" si="29"/>
        <v>11.799999999999999</v>
      </c>
      <c r="S268" s="168">
        <f t="shared" si="29"/>
        <v>17.200000000000003</v>
      </c>
      <c r="T268" s="168">
        <f t="shared" si="29"/>
        <v>0</v>
      </c>
    </row>
    <row r="269" spans="1:20" ht="14.25">
      <c r="A269" s="154"/>
      <c r="B269" s="154"/>
      <c r="C269" s="154"/>
      <c r="D269" s="154"/>
      <c r="E269" s="154"/>
      <c r="F269" s="154"/>
      <c r="G269" s="154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2"/>
    </row>
    <row r="270" spans="1:20" ht="15.75">
      <c r="A270" s="358" t="s">
        <v>185</v>
      </c>
      <c r="B270" s="358"/>
      <c r="C270" s="358"/>
      <c r="D270" s="358"/>
      <c r="E270" s="358"/>
      <c r="F270" s="358"/>
      <c r="G270" s="358"/>
      <c r="H270" s="358"/>
      <c r="I270" s="358"/>
      <c r="J270" s="55"/>
      <c r="K270" s="55"/>
      <c r="L270" s="55"/>
      <c r="M270" s="55"/>
      <c r="N270" s="55"/>
      <c r="O270" s="94"/>
      <c r="P270" s="94"/>
      <c r="Q270" s="94"/>
      <c r="R270" s="94"/>
      <c r="S270" s="94"/>
      <c r="T270" s="114"/>
    </row>
    <row r="271" spans="1:20" ht="15.75" customHeight="1">
      <c r="A271" s="243" t="s">
        <v>186</v>
      </c>
      <c r="B271" s="244"/>
      <c r="C271" s="244"/>
      <c r="D271" s="244"/>
      <c r="E271" s="245"/>
      <c r="F271" s="239" t="s">
        <v>187</v>
      </c>
      <c r="G271" s="257"/>
      <c r="H271" s="239" t="s">
        <v>188</v>
      </c>
      <c r="I271" s="257"/>
      <c r="J271" s="129"/>
      <c r="K271" s="129"/>
      <c r="L271" s="130"/>
      <c r="M271" s="130"/>
      <c r="N271" s="129"/>
      <c r="O271" s="129"/>
      <c r="P271" s="130"/>
      <c r="Q271" s="94"/>
      <c r="R271" s="94"/>
      <c r="S271" s="94"/>
      <c r="T271" s="114"/>
    </row>
    <row r="272" spans="1:20" ht="93" customHeight="1">
      <c r="A272" s="246"/>
      <c r="B272" s="247"/>
      <c r="C272" s="247"/>
      <c r="D272" s="247"/>
      <c r="E272" s="248"/>
      <c r="F272" s="189" t="s">
        <v>189</v>
      </c>
      <c r="G272" s="189" t="s">
        <v>190</v>
      </c>
      <c r="H272" s="189" t="s">
        <v>191</v>
      </c>
      <c r="I272" s="189" t="s">
        <v>192</v>
      </c>
      <c r="J272" s="129"/>
      <c r="K272" s="129"/>
      <c r="L272" s="130"/>
      <c r="M272" s="130"/>
      <c r="N272" s="130"/>
      <c r="O272" s="129"/>
      <c r="P272" s="130"/>
      <c r="Q272" s="94"/>
      <c r="R272" s="94"/>
      <c r="S272" s="94"/>
      <c r="T272" s="114"/>
    </row>
    <row r="273" spans="1:20" ht="14.25">
      <c r="A273" s="231" t="s">
        <v>202</v>
      </c>
      <c r="B273" s="232"/>
      <c r="C273" s="232"/>
      <c r="D273" s="232"/>
      <c r="E273" s="233"/>
      <c r="F273" s="134">
        <v>60</v>
      </c>
      <c r="G273" s="135">
        <f>F273/H122</f>
        <v>0.027210884353741496</v>
      </c>
      <c r="H273" s="134">
        <v>4</v>
      </c>
      <c r="I273" s="135">
        <f>H273/180</f>
        <v>0.022222222222222223</v>
      </c>
      <c r="J273" s="156"/>
      <c r="K273" s="145"/>
      <c r="L273" s="157"/>
      <c r="M273" s="145"/>
      <c r="N273" s="145"/>
      <c r="O273" s="131"/>
      <c r="P273" s="130"/>
      <c r="Q273" s="94"/>
      <c r="R273" s="94"/>
      <c r="S273" s="94"/>
      <c r="T273" s="114"/>
    </row>
    <row r="274" spans="1:20" ht="14.25">
      <c r="A274" s="231" t="s">
        <v>203</v>
      </c>
      <c r="B274" s="232"/>
      <c r="C274" s="232"/>
      <c r="D274" s="232"/>
      <c r="E274" s="233"/>
      <c r="F274" s="134">
        <v>315</v>
      </c>
      <c r="G274" s="135">
        <f>F274/H122</f>
        <v>0.14285714285714285</v>
      </c>
      <c r="H274" s="134">
        <v>29</v>
      </c>
      <c r="I274" s="135">
        <f aca="true" t="shared" si="30" ref="I274:I279">H274/180</f>
        <v>0.16111111111111112</v>
      </c>
      <c r="J274" s="156"/>
      <c r="K274" s="145"/>
      <c r="L274" s="157"/>
      <c r="M274" s="145"/>
      <c r="N274" s="145"/>
      <c r="O274" s="131"/>
      <c r="P274" s="130"/>
      <c r="Q274" s="94"/>
      <c r="R274" s="94"/>
      <c r="S274" s="94"/>
      <c r="T274" s="114"/>
    </row>
    <row r="275" spans="1:20" ht="14.25">
      <c r="A275" s="306" t="s">
        <v>204</v>
      </c>
      <c r="B275" s="307"/>
      <c r="C275" s="307"/>
      <c r="D275" s="307"/>
      <c r="E275" s="308"/>
      <c r="F275" s="170">
        <v>15</v>
      </c>
      <c r="G275" s="135">
        <f>F275/H122</f>
        <v>0.006802721088435374</v>
      </c>
      <c r="H275" s="134">
        <v>4</v>
      </c>
      <c r="I275" s="135">
        <f t="shared" si="30"/>
        <v>0.022222222222222223</v>
      </c>
      <c r="J275" s="156"/>
      <c r="K275" s="145"/>
      <c r="L275" s="157"/>
      <c r="M275" s="145"/>
      <c r="N275" s="145"/>
      <c r="O275" s="131"/>
      <c r="P275" s="130"/>
      <c r="Q275" s="94"/>
      <c r="R275" s="94"/>
      <c r="S275" s="94"/>
      <c r="T275" s="114"/>
    </row>
    <row r="276" spans="1:20" ht="14.25">
      <c r="A276" s="310" t="s">
        <v>205</v>
      </c>
      <c r="B276" s="311"/>
      <c r="C276" s="311"/>
      <c r="D276" s="311"/>
      <c r="E276" s="312"/>
      <c r="F276" s="170">
        <v>15</v>
      </c>
      <c r="G276" s="135">
        <f>F276/H122</f>
        <v>0.006802721088435374</v>
      </c>
      <c r="H276" s="170">
        <v>2</v>
      </c>
      <c r="I276" s="135">
        <f t="shared" si="30"/>
        <v>0.011111111111111112</v>
      </c>
      <c r="J276" s="156"/>
      <c r="K276" s="145"/>
      <c r="L276" s="157"/>
      <c r="M276" s="145"/>
      <c r="N276" s="145"/>
      <c r="O276" s="131"/>
      <c r="P276" s="130"/>
      <c r="Q276" s="94"/>
      <c r="R276" s="94"/>
      <c r="S276" s="94"/>
      <c r="T276" s="114"/>
    </row>
    <row r="277" spans="1:20" ht="14.25">
      <c r="A277" s="231" t="s">
        <v>206</v>
      </c>
      <c r="B277" s="232"/>
      <c r="C277" s="232"/>
      <c r="D277" s="232"/>
      <c r="E277" s="233"/>
      <c r="F277" s="134">
        <v>120</v>
      </c>
      <c r="G277" s="135">
        <f>F277/H122</f>
        <v>0.05442176870748299</v>
      </c>
      <c r="H277" s="170">
        <v>8</v>
      </c>
      <c r="I277" s="135">
        <f t="shared" si="30"/>
        <v>0.044444444444444446</v>
      </c>
      <c r="J277" s="156"/>
      <c r="K277" s="145"/>
      <c r="L277" s="157"/>
      <c r="M277" s="145"/>
      <c r="N277" s="145"/>
      <c r="O277" s="131"/>
      <c r="P277" s="130"/>
      <c r="Q277" s="94"/>
      <c r="R277" s="94"/>
      <c r="S277" s="94"/>
      <c r="T277" s="114"/>
    </row>
    <row r="278" spans="1:20" ht="14.25">
      <c r="A278" s="231" t="s">
        <v>207</v>
      </c>
      <c r="B278" s="232"/>
      <c r="C278" s="232"/>
      <c r="D278" s="232"/>
      <c r="E278" s="233"/>
      <c r="F278" s="134">
        <v>0</v>
      </c>
      <c r="G278" s="135">
        <f>F278/H122</f>
        <v>0</v>
      </c>
      <c r="H278" s="170">
        <v>12</v>
      </c>
      <c r="I278" s="135">
        <f t="shared" si="30"/>
        <v>0.06666666666666667</v>
      </c>
      <c r="J278" s="156"/>
      <c r="K278" s="145"/>
      <c r="L278" s="157"/>
      <c r="M278" s="145"/>
      <c r="N278" s="145"/>
      <c r="O278" s="131"/>
      <c r="P278" s="130"/>
      <c r="Q278" s="94"/>
      <c r="R278" s="94"/>
      <c r="S278" s="94"/>
      <c r="T278" s="114"/>
    </row>
    <row r="279" spans="1:20" ht="14.25">
      <c r="A279" s="234" t="s">
        <v>149</v>
      </c>
      <c r="B279" s="235"/>
      <c r="C279" s="235"/>
      <c r="D279" s="235"/>
      <c r="E279" s="236"/>
      <c r="F279" s="171">
        <f>SUM(F273:F278)</f>
        <v>525</v>
      </c>
      <c r="G279" s="173">
        <f>F279/H122</f>
        <v>0.23809523809523808</v>
      </c>
      <c r="H279" s="171">
        <f>SUM(H273:H278)</f>
        <v>59</v>
      </c>
      <c r="I279" s="172">
        <f t="shared" si="30"/>
        <v>0.3277777777777778</v>
      </c>
      <c r="J279" s="131"/>
      <c r="K279" s="131"/>
      <c r="L279" s="132"/>
      <c r="M279" s="132"/>
      <c r="N279" s="131"/>
      <c r="O279" s="131"/>
      <c r="P279" s="130"/>
      <c r="Q279" s="94"/>
      <c r="R279" s="94"/>
      <c r="S279" s="94"/>
      <c r="T279" s="114"/>
    </row>
    <row r="280" spans="1:20" ht="14.25">
      <c r="A280" s="75"/>
      <c r="B280" s="75"/>
      <c r="C280" s="75"/>
      <c r="D280" s="75"/>
      <c r="E280" s="75"/>
      <c r="F280" s="86"/>
      <c r="G280" s="86"/>
      <c r="H280" s="86"/>
      <c r="I280" s="86"/>
      <c r="J280" s="133"/>
      <c r="K280" s="133"/>
      <c r="L280" s="133"/>
      <c r="M280" s="133"/>
      <c r="N280" s="133"/>
      <c r="O280" s="130"/>
      <c r="P280" s="130"/>
      <c r="Q280" s="94"/>
      <c r="R280" s="94"/>
      <c r="S280" s="94"/>
      <c r="T280" s="114"/>
    </row>
    <row r="281" spans="1:20" ht="15.75">
      <c r="A281" s="240" t="s">
        <v>193</v>
      </c>
      <c r="B281" s="240"/>
      <c r="C281" s="240"/>
      <c r="D281" s="240"/>
      <c r="E281" s="240"/>
      <c r="F281" s="237" t="s">
        <v>187</v>
      </c>
      <c r="G281" s="238"/>
      <c r="H281" s="239" t="s">
        <v>188</v>
      </c>
      <c r="I281" s="238"/>
      <c r="J281" s="129"/>
      <c r="K281" s="129"/>
      <c r="L281" s="130"/>
      <c r="M281" s="130"/>
      <c r="N281" s="129"/>
      <c r="O281" s="129"/>
      <c r="P281" s="130"/>
      <c r="Q281" s="94"/>
      <c r="R281" s="94"/>
      <c r="S281" s="94"/>
      <c r="T281" s="114"/>
    </row>
    <row r="282" spans="1:20" ht="95.25" customHeight="1">
      <c r="A282" s="240"/>
      <c r="B282" s="240"/>
      <c r="C282" s="240"/>
      <c r="D282" s="240"/>
      <c r="E282" s="240"/>
      <c r="F282" s="188" t="s">
        <v>189</v>
      </c>
      <c r="G282" s="189" t="s">
        <v>190</v>
      </c>
      <c r="H282" s="189" t="s">
        <v>191</v>
      </c>
      <c r="I282" s="189" t="s">
        <v>192</v>
      </c>
      <c r="J282" s="129"/>
      <c r="K282" s="129"/>
      <c r="L282" s="130"/>
      <c r="M282" s="130"/>
      <c r="N282" s="130"/>
      <c r="O282" s="129"/>
      <c r="P282" s="130"/>
      <c r="Q282" s="94"/>
      <c r="R282" s="94"/>
      <c r="S282" s="94"/>
      <c r="T282" s="114"/>
    </row>
    <row r="283" spans="1:20" ht="14.25">
      <c r="A283" s="231" t="s">
        <v>194</v>
      </c>
      <c r="B283" s="232"/>
      <c r="C283" s="232"/>
      <c r="D283" s="232"/>
      <c r="E283" s="233"/>
      <c r="F283" s="134">
        <f>I122</f>
        <v>2425</v>
      </c>
      <c r="G283" s="135">
        <f>F283/(F284+F283)</f>
        <v>0.5067920585161965</v>
      </c>
      <c r="H283" s="192">
        <f>S122</f>
        <v>89.80000000000001</v>
      </c>
      <c r="I283" s="135">
        <f>H283/Q122</f>
        <v>0.49888888888888894</v>
      </c>
      <c r="J283" s="136"/>
      <c r="K283" s="136"/>
      <c r="L283" s="137"/>
      <c r="M283" s="137"/>
      <c r="N283" s="136"/>
      <c r="O283" s="136"/>
      <c r="P283" s="130"/>
      <c r="Q283" s="94"/>
      <c r="R283" s="94"/>
      <c r="S283" s="94"/>
      <c r="T283" s="114"/>
    </row>
    <row r="284" spans="1:20" ht="14.25">
      <c r="A284" s="231" t="s">
        <v>195</v>
      </c>
      <c r="B284" s="232"/>
      <c r="C284" s="232"/>
      <c r="D284" s="232"/>
      <c r="E284" s="233"/>
      <c r="F284" s="134">
        <f>H122+T122</f>
        <v>2360</v>
      </c>
      <c r="G284" s="135">
        <f>F284/(F283+F284)</f>
        <v>0.49320794148380354</v>
      </c>
      <c r="H284" s="192">
        <f>R122</f>
        <v>90.19999999999999</v>
      </c>
      <c r="I284" s="135">
        <f>H284/Q122</f>
        <v>0.5011111111111111</v>
      </c>
      <c r="J284" s="136"/>
      <c r="K284" s="136"/>
      <c r="L284" s="137"/>
      <c r="M284" s="137"/>
      <c r="N284" s="136"/>
      <c r="O284" s="136"/>
      <c r="P284" s="130"/>
      <c r="Q284" s="94"/>
      <c r="R284" s="94"/>
      <c r="S284" s="94"/>
      <c r="T284" s="114"/>
    </row>
    <row r="287" spans="2:37" s="94" customFormat="1" ht="14.25">
      <c r="B287" s="174"/>
      <c r="C287" s="174"/>
      <c r="D287" s="363" t="s">
        <v>213</v>
      </c>
      <c r="E287" s="363"/>
      <c r="G287" s="174"/>
      <c r="H287" s="363" t="s">
        <v>214</v>
      </c>
      <c r="I287" s="363"/>
      <c r="J287" s="363"/>
      <c r="K287" s="363"/>
      <c r="L287" s="363"/>
      <c r="M287" s="363"/>
      <c r="N287" s="363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4"/>
      <c r="AB287" s="174"/>
      <c r="AC287" s="174"/>
      <c r="AD287" s="174"/>
      <c r="AE287" s="174"/>
      <c r="AF287" s="176"/>
      <c r="AG287" s="176"/>
      <c r="AH287" s="176"/>
      <c r="AI287" s="176"/>
      <c r="AJ287" s="176"/>
      <c r="AK287" s="176"/>
    </row>
    <row r="288" spans="2:42" s="94" customFormat="1" ht="23.25" customHeight="1">
      <c r="B288" s="175"/>
      <c r="C288" s="175"/>
      <c r="D288" s="175"/>
      <c r="E288" s="175"/>
      <c r="G288" s="174"/>
      <c r="AA288" s="177"/>
      <c r="AB288" s="177"/>
      <c r="AC288" s="177"/>
      <c r="AD288" s="177"/>
      <c r="AE288" s="177"/>
      <c r="AF288" s="176"/>
      <c r="AG288" s="184"/>
      <c r="AH288" s="184"/>
      <c r="AI288" s="184"/>
      <c r="AJ288" s="184"/>
      <c r="AK288" s="184"/>
      <c r="AL288" s="2"/>
      <c r="AM288" s="2"/>
      <c r="AN288" s="2"/>
      <c r="AO288" s="2"/>
      <c r="AP288" s="2"/>
    </row>
    <row r="289" spans="2:42" s="94" customFormat="1" ht="14.25">
      <c r="B289" s="178"/>
      <c r="C289" s="178"/>
      <c r="D289" s="362" t="s">
        <v>253</v>
      </c>
      <c r="E289" s="362"/>
      <c r="G289" s="178"/>
      <c r="H289" s="362" t="s">
        <v>254</v>
      </c>
      <c r="I289" s="362"/>
      <c r="J289" s="362"/>
      <c r="K289" s="362"/>
      <c r="L289" s="362"/>
      <c r="M289" s="362"/>
      <c r="N289" s="362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  <c r="AA289" s="178"/>
      <c r="AB289" s="177"/>
      <c r="AC289" s="177"/>
      <c r="AD289" s="177"/>
      <c r="AE289" s="177"/>
      <c r="AF289" s="179"/>
      <c r="AG289" s="185"/>
      <c r="AH289" s="185"/>
      <c r="AI289" s="185"/>
      <c r="AJ289" s="185"/>
      <c r="AK289" s="185"/>
      <c r="AL289" s="2"/>
      <c r="AM289" s="2"/>
      <c r="AN289" s="2"/>
      <c r="AO289" s="2"/>
      <c r="AP289" s="2"/>
    </row>
    <row r="290" spans="2:42" s="94" customFormat="1" ht="7.5" customHeight="1">
      <c r="B290" s="174"/>
      <c r="C290" s="174"/>
      <c r="D290" s="363" t="s">
        <v>215</v>
      </c>
      <c r="E290" s="363"/>
      <c r="G290" s="180"/>
      <c r="H290" s="364" t="s">
        <v>216</v>
      </c>
      <c r="I290" s="364"/>
      <c r="J290" s="364"/>
      <c r="K290" s="364"/>
      <c r="L290" s="364"/>
      <c r="M290" s="364"/>
      <c r="N290" s="364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1"/>
      <c r="AD290" s="181"/>
      <c r="AE290" s="177"/>
      <c r="AF290" s="179"/>
      <c r="AG290" s="185"/>
      <c r="AH290" s="185"/>
      <c r="AI290" s="185"/>
      <c r="AJ290" s="185"/>
      <c r="AK290" s="185"/>
      <c r="AL290" s="2"/>
      <c r="AM290" s="2"/>
      <c r="AN290" s="2"/>
      <c r="AO290" s="2"/>
      <c r="AP290" s="2"/>
    </row>
    <row r="291" spans="2:42" s="94" customFormat="1" ht="15.75">
      <c r="B291" s="174"/>
      <c r="C291" s="174"/>
      <c r="D291" s="363" t="s">
        <v>217</v>
      </c>
      <c r="E291" s="363"/>
      <c r="G291" s="174"/>
      <c r="H291" s="363" t="s">
        <v>218</v>
      </c>
      <c r="I291" s="363"/>
      <c r="J291" s="363"/>
      <c r="K291" s="363"/>
      <c r="L291" s="363"/>
      <c r="M291" s="363"/>
      <c r="N291" s="363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  <c r="AB291" s="174"/>
      <c r="AC291" s="175"/>
      <c r="AD291" s="175"/>
      <c r="AE291" s="182"/>
      <c r="AF291" s="182"/>
      <c r="AG291" s="186"/>
      <c r="AH291" s="186"/>
      <c r="AI291" s="186"/>
      <c r="AJ291" s="186"/>
      <c r="AK291" s="186"/>
      <c r="AL291" s="2"/>
      <c r="AM291" s="2"/>
      <c r="AN291" s="2"/>
      <c r="AO291" s="2"/>
      <c r="AP291" s="2"/>
    </row>
    <row r="292" spans="2:42" s="94" customFormat="1" ht="15.75">
      <c r="B292" s="175"/>
      <c r="C292" s="175"/>
      <c r="D292" s="175"/>
      <c r="E292" s="175"/>
      <c r="G292" s="175"/>
      <c r="I292" s="175"/>
      <c r="J292" s="175"/>
      <c r="K292" s="175"/>
      <c r="L292" s="175"/>
      <c r="M292" s="175"/>
      <c r="N292" s="175"/>
      <c r="AF292" s="182"/>
      <c r="AG292" s="186"/>
      <c r="AH292" s="186"/>
      <c r="AI292" s="186"/>
      <c r="AJ292" s="186"/>
      <c r="AK292" s="186"/>
      <c r="AL292" s="2"/>
      <c r="AM292" s="2"/>
      <c r="AN292" s="2"/>
      <c r="AO292" s="2"/>
      <c r="AP292" s="2"/>
    </row>
    <row r="293" spans="2:42" s="94" customFormat="1" ht="14.25">
      <c r="B293" s="175"/>
      <c r="C293" s="175"/>
      <c r="D293" s="175"/>
      <c r="E293" s="175"/>
      <c r="G293" s="55"/>
      <c r="I293" s="55"/>
      <c r="J293" s="55"/>
      <c r="K293" s="55"/>
      <c r="L293" s="55"/>
      <c r="M293" s="55"/>
      <c r="N293" s="55"/>
      <c r="AF293" s="183"/>
      <c r="AG293" s="187"/>
      <c r="AH293" s="187"/>
      <c r="AI293" s="187"/>
      <c r="AJ293" s="187"/>
      <c r="AK293" s="187"/>
      <c r="AL293" s="2"/>
      <c r="AM293" s="2"/>
      <c r="AN293" s="2"/>
      <c r="AO293" s="2"/>
      <c r="AP293" s="2"/>
    </row>
    <row r="294" spans="2:42" s="94" customFormat="1" ht="15.75">
      <c r="B294" s="174"/>
      <c r="C294" s="174"/>
      <c r="D294" s="363" t="s">
        <v>219</v>
      </c>
      <c r="E294" s="363"/>
      <c r="G294" s="55"/>
      <c r="H294" s="363" t="s">
        <v>220</v>
      </c>
      <c r="I294" s="363"/>
      <c r="J294" s="363"/>
      <c r="K294" s="363"/>
      <c r="L294" s="363"/>
      <c r="M294" s="363"/>
      <c r="N294" s="363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  <c r="AB294" s="174"/>
      <c r="AC294" s="174"/>
      <c r="AD294" s="174"/>
      <c r="AE294" s="174"/>
      <c r="AF294" s="174"/>
      <c r="AG294" s="210"/>
      <c r="AH294" s="186"/>
      <c r="AI294" s="186"/>
      <c r="AJ294" s="186"/>
      <c r="AK294" s="186"/>
      <c r="AL294" s="2"/>
      <c r="AM294" s="2"/>
      <c r="AN294" s="2"/>
      <c r="AO294" s="2"/>
      <c r="AP294" s="2"/>
    </row>
    <row r="295" spans="2:42" s="94" customFormat="1" ht="26.25" customHeight="1">
      <c r="B295" s="175"/>
      <c r="C295" s="175"/>
      <c r="D295" s="175"/>
      <c r="E295" s="175"/>
      <c r="G295" s="55"/>
      <c r="H295" s="55"/>
      <c r="I295" s="55"/>
      <c r="J295" s="55"/>
      <c r="K295" s="55"/>
      <c r="L295" s="55"/>
      <c r="M295" s="55"/>
      <c r="N295" s="55"/>
      <c r="P295" s="55"/>
      <c r="Q295" s="55"/>
      <c r="R295" s="55"/>
      <c r="S295" s="55"/>
      <c r="T295" s="55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7"/>
      <c r="AH295" s="187"/>
      <c r="AI295" s="187"/>
      <c r="AJ295" s="187"/>
      <c r="AK295" s="187"/>
      <c r="AL295" s="2"/>
      <c r="AM295" s="2"/>
      <c r="AN295" s="2"/>
      <c r="AO295" s="2"/>
      <c r="AP295" s="2"/>
    </row>
    <row r="296" spans="2:37" s="94" customFormat="1" ht="14.25">
      <c r="B296" s="178"/>
      <c r="C296" s="178"/>
      <c r="D296" s="362" t="s">
        <v>255</v>
      </c>
      <c r="E296" s="362"/>
      <c r="G296" s="55"/>
      <c r="H296" s="362" t="s">
        <v>256</v>
      </c>
      <c r="I296" s="362"/>
      <c r="J296" s="362"/>
      <c r="K296" s="362"/>
      <c r="L296" s="362"/>
      <c r="M296" s="362"/>
      <c r="N296" s="362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83"/>
      <c r="AD296" s="183"/>
      <c r="AE296" s="183"/>
      <c r="AF296" s="183"/>
      <c r="AG296" s="183"/>
      <c r="AH296" s="183"/>
      <c r="AI296" s="183"/>
      <c r="AJ296" s="183"/>
      <c r="AK296" s="183"/>
    </row>
    <row r="297" spans="2:37" s="94" customFormat="1" ht="6.75" customHeight="1">
      <c r="B297" s="174"/>
      <c r="C297" s="174"/>
      <c r="D297" s="363" t="s">
        <v>221</v>
      </c>
      <c r="E297" s="363"/>
      <c r="G297" s="180"/>
      <c r="H297" s="364" t="s">
        <v>216</v>
      </c>
      <c r="I297" s="364"/>
      <c r="J297" s="364"/>
      <c r="K297" s="364"/>
      <c r="L297" s="364"/>
      <c r="M297" s="364"/>
      <c r="N297" s="364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3"/>
      <c r="AC297" s="183"/>
      <c r="AD297" s="183"/>
      <c r="AE297" s="183"/>
      <c r="AF297" s="183"/>
      <c r="AG297" s="183"/>
      <c r="AH297" s="183"/>
      <c r="AI297" s="183"/>
      <c r="AJ297" s="183"/>
      <c r="AK297" s="183"/>
    </row>
    <row r="298" spans="2:37" s="94" customFormat="1" ht="14.25">
      <c r="B298" s="174"/>
      <c r="C298" s="174"/>
      <c r="D298" s="363" t="s">
        <v>217</v>
      </c>
      <c r="E298" s="363"/>
      <c r="G298" s="174"/>
      <c r="H298" s="363" t="s">
        <v>218</v>
      </c>
      <c r="I298" s="363"/>
      <c r="J298" s="363"/>
      <c r="K298" s="363"/>
      <c r="L298" s="363"/>
      <c r="M298" s="363"/>
      <c r="N298" s="363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  <c r="AA298" s="174"/>
      <c r="AB298" s="183"/>
      <c r="AC298" s="183"/>
      <c r="AD298" s="183"/>
      <c r="AE298" s="183"/>
      <c r="AF298" s="183"/>
      <c r="AG298" s="183"/>
      <c r="AH298" s="183"/>
      <c r="AI298" s="183"/>
      <c r="AJ298" s="183"/>
      <c r="AK298" s="183"/>
    </row>
    <row r="299" s="94" customFormat="1" ht="14.25">
      <c r="A299" s="51"/>
    </row>
    <row r="300" s="94" customFormat="1" ht="14.25">
      <c r="A300" s="51"/>
    </row>
    <row r="301" spans="1:20" s="94" customFormat="1" ht="14.25">
      <c r="A301" s="230" t="s">
        <v>224</v>
      </c>
      <c r="B301" s="230"/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230"/>
    </row>
    <row r="302" spans="1:20" s="94" customFormat="1" ht="14.25">
      <c r="A302" s="230"/>
      <c r="B302" s="230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</row>
    <row r="303" spans="1:20" s="94" customFormat="1" ht="14.2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1:20" s="94" customFormat="1" ht="14.25">
      <c r="A304" s="230" t="s">
        <v>227</v>
      </c>
      <c r="B304" s="230"/>
      <c r="C304" s="230"/>
      <c r="D304" s="230"/>
      <c r="E304" s="230"/>
      <c r="F304" s="230"/>
      <c r="G304" s="230"/>
      <c r="H304" s="230"/>
      <c r="I304" s="230"/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230"/>
    </row>
    <row r="305" spans="1:20" s="94" customFormat="1" ht="14.25">
      <c r="A305" s="230"/>
      <c r="B305" s="230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230"/>
    </row>
    <row r="306" spans="1:20" s="94" customFormat="1" ht="14.25">
      <c r="A306" s="191"/>
      <c r="B306" s="191"/>
      <c r="C306" s="191"/>
      <c r="D306" s="191"/>
      <c r="E306" s="191"/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</row>
    <row r="307" spans="1:20" s="94" customFormat="1" ht="14.25">
      <c r="A307" s="230" t="s">
        <v>226</v>
      </c>
      <c r="B307" s="230"/>
      <c r="C307" s="230"/>
      <c r="D307" s="230"/>
      <c r="E307" s="230"/>
      <c r="F307" s="230"/>
      <c r="G307" s="230"/>
      <c r="H307" s="230"/>
      <c r="I307" s="230"/>
      <c r="J307" s="230"/>
      <c r="K307" s="230"/>
      <c r="L307" s="230"/>
      <c r="M307" s="230"/>
      <c r="N307" s="230"/>
      <c r="O307" s="230"/>
      <c r="P307" s="230"/>
      <c r="Q307" s="230"/>
      <c r="R307" s="230"/>
      <c r="S307" s="230"/>
      <c r="T307" s="230"/>
    </row>
    <row r="308" spans="1:20" s="94" customFormat="1" ht="14.25">
      <c r="A308" s="230"/>
      <c r="B308" s="230"/>
      <c r="C308" s="230"/>
      <c r="D308" s="230"/>
      <c r="E308" s="230"/>
      <c r="F308" s="230"/>
      <c r="G308" s="230"/>
      <c r="H308" s="230"/>
      <c r="I308" s="230"/>
      <c r="J308" s="230"/>
      <c r="K308" s="230"/>
      <c r="L308" s="230"/>
      <c r="M308" s="230"/>
      <c r="N308" s="230"/>
      <c r="O308" s="230"/>
      <c r="P308" s="230"/>
      <c r="Q308" s="230"/>
      <c r="R308" s="230"/>
      <c r="S308" s="230"/>
      <c r="T308" s="230"/>
    </row>
    <row r="309" spans="1:20" s="94" customFormat="1" ht="14.25">
      <c r="A309" s="115"/>
      <c r="B309" s="191"/>
      <c r="C309" s="191"/>
      <c r="D309" s="191"/>
      <c r="E309" s="191"/>
      <c r="F309" s="191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  <c r="T309" s="191"/>
    </row>
    <row r="310" spans="1:28" s="94" customFormat="1" ht="14.25" customHeight="1">
      <c r="A310" s="229" t="s">
        <v>248</v>
      </c>
      <c r="B310" s="229"/>
      <c r="C310" s="229"/>
      <c r="D310" s="229"/>
      <c r="E310" s="229"/>
      <c r="F310" s="229"/>
      <c r="G310" s="229"/>
      <c r="H310" s="229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365"/>
      <c r="V310" s="365"/>
      <c r="W310" s="365"/>
      <c r="X310" s="365"/>
      <c r="Y310" s="365"/>
      <c r="Z310" s="365"/>
      <c r="AA310" s="365"/>
      <c r="AB310" s="365"/>
    </row>
    <row r="311" spans="1:28" s="94" customFormat="1" ht="14.25">
      <c r="A311" s="229"/>
      <c r="B311" s="229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365"/>
      <c r="V311" s="365"/>
      <c r="W311" s="365"/>
      <c r="X311" s="365"/>
      <c r="Y311" s="365"/>
      <c r="Z311" s="365"/>
      <c r="AA311" s="365"/>
      <c r="AB311" s="365"/>
    </row>
    <row r="312" s="94" customFormat="1" ht="14.25">
      <c r="A312" s="114"/>
    </row>
    <row r="313" spans="1:28" s="94" customFormat="1" ht="14.25" customHeight="1">
      <c r="A313" s="229" t="s">
        <v>250</v>
      </c>
      <c r="B313" s="229"/>
      <c r="C313" s="229"/>
      <c r="D313" s="229"/>
      <c r="E313" s="229"/>
      <c r="F313" s="229"/>
      <c r="G313" s="229"/>
      <c r="H313" s="229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8"/>
      <c r="V313" s="228"/>
      <c r="W313" s="228"/>
      <c r="X313" s="228"/>
      <c r="Y313" s="228"/>
      <c r="Z313" s="228"/>
      <c r="AA313" s="228"/>
      <c r="AB313" s="228"/>
    </row>
    <row r="314" spans="1:28" s="94" customFormat="1" ht="14.25">
      <c r="A314" s="229"/>
      <c r="B314" s="229"/>
      <c r="C314" s="229"/>
      <c r="D314" s="229"/>
      <c r="E314" s="229"/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8"/>
      <c r="V314" s="228"/>
      <c r="W314" s="228"/>
      <c r="X314" s="228"/>
      <c r="Y314" s="228"/>
      <c r="Z314" s="228"/>
      <c r="AA314" s="228"/>
      <c r="AB314" s="228"/>
    </row>
    <row r="315" spans="1:28" s="94" customFormat="1" ht="14.25">
      <c r="A315" s="229"/>
      <c r="B315" s="229"/>
      <c r="C315" s="229"/>
      <c r="D315" s="229"/>
      <c r="E315" s="229"/>
      <c r="F315" s="229"/>
      <c r="G315" s="229"/>
      <c r="H315" s="229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8"/>
      <c r="V315" s="228"/>
      <c r="W315" s="228"/>
      <c r="X315" s="228"/>
      <c r="Y315" s="228"/>
      <c r="Z315" s="228"/>
      <c r="AA315" s="228"/>
      <c r="AB315" s="228"/>
    </row>
    <row r="316" spans="1:28" s="94" customFormat="1" ht="14.25">
      <c r="A316" s="228"/>
      <c r="B316" s="228"/>
      <c r="C316" s="228"/>
      <c r="D316" s="228"/>
      <c r="E316" s="228"/>
      <c r="F316" s="228"/>
      <c r="G316" s="228"/>
      <c r="H316" s="228"/>
      <c r="I316" s="228"/>
      <c r="J316" s="228"/>
      <c r="K316" s="228"/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8"/>
      <c r="W316" s="228"/>
      <c r="X316" s="228"/>
      <c r="Y316" s="228"/>
      <c r="Z316" s="228"/>
      <c r="AA316" s="228"/>
      <c r="AB316" s="228"/>
    </row>
    <row r="317" spans="1:20" s="94" customFormat="1" ht="44.25" customHeight="1">
      <c r="A317" s="366" t="s">
        <v>257</v>
      </c>
      <c r="B317" s="366"/>
      <c r="C317" s="366"/>
      <c r="D317" s="366"/>
      <c r="E317" s="366"/>
      <c r="F317" s="366"/>
      <c r="G317" s="366"/>
      <c r="H317" s="366"/>
      <c r="I317" s="366"/>
      <c r="J317" s="366"/>
      <c r="K317" s="366"/>
      <c r="L317" s="366"/>
      <c r="M317" s="366"/>
      <c r="N317" s="366"/>
      <c r="O317" s="366"/>
      <c r="P317" s="366"/>
      <c r="Q317" s="366"/>
      <c r="R317" s="366"/>
      <c r="S317" s="366"/>
      <c r="T317" s="366"/>
    </row>
    <row r="318" spans="1:20" s="94" customFormat="1" ht="14.25">
      <c r="A318" s="367"/>
      <c r="B318" s="367"/>
      <c r="C318" s="367"/>
      <c r="D318" s="367"/>
      <c r="E318" s="367"/>
      <c r="F318" s="367"/>
      <c r="G318" s="367"/>
      <c r="H318" s="367"/>
      <c r="I318" s="367"/>
      <c r="J318" s="367"/>
      <c r="K318" s="367"/>
      <c r="L318" s="367"/>
      <c r="M318" s="367"/>
      <c r="N318" s="367"/>
      <c r="O318" s="367"/>
      <c r="P318" s="367"/>
      <c r="Q318" s="367"/>
      <c r="R318" s="367"/>
      <c r="S318" s="367"/>
      <c r="T318" s="367"/>
    </row>
    <row r="319" s="94" customFormat="1" ht="14.25">
      <c r="E319" s="1"/>
    </row>
  </sheetData>
  <sheetProtection/>
  <mergeCells count="345">
    <mergeCell ref="A313:T315"/>
    <mergeCell ref="A317:T317"/>
    <mergeCell ref="D298:E298"/>
    <mergeCell ref="H298:N298"/>
    <mergeCell ref="D291:E291"/>
    <mergeCell ref="H291:N291"/>
    <mergeCell ref="D294:E294"/>
    <mergeCell ref="H294:N294"/>
    <mergeCell ref="D289:E289"/>
    <mergeCell ref="H289:N289"/>
    <mergeCell ref="D290:E290"/>
    <mergeCell ref="H290:N290"/>
    <mergeCell ref="A123:G123"/>
    <mergeCell ref="D297:E297"/>
    <mergeCell ref="H297:N297"/>
    <mergeCell ref="A47:A48"/>
    <mergeCell ref="E47:E48"/>
    <mergeCell ref="A57:A58"/>
    <mergeCell ref="A87:A88"/>
    <mergeCell ref="E87:E88"/>
    <mergeCell ref="C74:G74"/>
    <mergeCell ref="A72:A73"/>
    <mergeCell ref="A75:A76"/>
    <mergeCell ref="A77:A78"/>
    <mergeCell ref="A49:A50"/>
    <mergeCell ref="A270:I270"/>
    <mergeCell ref="E181:E182"/>
    <mergeCell ref="A181:A182"/>
    <mergeCell ref="C55:G55"/>
    <mergeCell ref="A56:G56"/>
    <mergeCell ref="E75:E76"/>
    <mergeCell ref="E77:E78"/>
    <mergeCell ref="A70:A71"/>
    <mergeCell ref="A105:A106"/>
    <mergeCell ref="A108:A109"/>
    <mergeCell ref="E49:E50"/>
    <mergeCell ref="A51:A52"/>
    <mergeCell ref="E51:E52"/>
    <mergeCell ref="E95:E96"/>
    <mergeCell ref="E97:E98"/>
    <mergeCell ref="E57:E58"/>
    <mergeCell ref="E70:E71"/>
    <mergeCell ref="E61:E62"/>
    <mergeCell ref="A61:A62"/>
    <mergeCell ref="A81:A82"/>
    <mergeCell ref="A114:A115"/>
    <mergeCell ref="A79:A80"/>
    <mergeCell ref="E79:E80"/>
    <mergeCell ref="C89:G89"/>
    <mergeCell ref="B57:B89"/>
    <mergeCell ref="E99:E100"/>
    <mergeCell ref="E81:E82"/>
    <mergeCell ref="A90:G90"/>
    <mergeCell ref="A121:G121"/>
    <mergeCell ref="A122:G122"/>
    <mergeCell ref="E108:E109"/>
    <mergeCell ref="C107:G107"/>
    <mergeCell ref="B91:B120"/>
    <mergeCell ref="A91:A92"/>
    <mergeCell ref="A93:A94"/>
    <mergeCell ref="A95:A96"/>
    <mergeCell ref="A97:A98"/>
    <mergeCell ref="A99:A100"/>
    <mergeCell ref="I2:J2"/>
    <mergeCell ref="C19:C22"/>
    <mergeCell ref="D19:D22"/>
    <mergeCell ref="E19:E22"/>
    <mergeCell ref="E105:E106"/>
    <mergeCell ref="E116:E117"/>
    <mergeCell ref="E114:E115"/>
    <mergeCell ref="E91:E92"/>
    <mergeCell ref="E72:E73"/>
    <mergeCell ref="E93:E94"/>
    <mergeCell ref="A41:A42"/>
    <mergeCell ref="E41:E42"/>
    <mergeCell ref="A43:A44"/>
    <mergeCell ref="E43:E44"/>
    <mergeCell ref="A38:A39"/>
    <mergeCell ref="C38:C39"/>
    <mergeCell ref="E38:E39"/>
    <mergeCell ref="A33:A34"/>
    <mergeCell ref="E33:E34"/>
    <mergeCell ref="G19:G22"/>
    <mergeCell ref="T19:T22"/>
    <mergeCell ref="H20:J21"/>
    <mergeCell ref="C37:G37"/>
    <mergeCell ref="E35:E36"/>
    <mergeCell ref="A35:A36"/>
    <mergeCell ref="A23:A24"/>
    <mergeCell ref="B23:B55"/>
    <mergeCell ref="A15:T15"/>
    <mergeCell ref="A12:T12"/>
    <mergeCell ref="A13:T13"/>
    <mergeCell ref="A14:T14"/>
    <mergeCell ref="A31:A32"/>
    <mergeCell ref="E31:E32"/>
    <mergeCell ref="H19:P19"/>
    <mergeCell ref="A18:T18"/>
    <mergeCell ref="A19:A22"/>
    <mergeCell ref="B19:B22"/>
    <mergeCell ref="A9:T9"/>
    <mergeCell ref="A10:T10"/>
    <mergeCell ref="A11:T11"/>
    <mergeCell ref="Q20:Q22"/>
    <mergeCell ref="R20:S20"/>
    <mergeCell ref="K21:O21"/>
    <mergeCell ref="P21:P22"/>
    <mergeCell ref="R21:R22"/>
    <mergeCell ref="S21:S22"/>
    <mergeCell ref="A16:T16"/>
    <mergeCell ref="E23:E24"/>
    <mergeCell ref="F19:F22"/>
    <mergeCell ref="A264:A265"/>
    <mergeCell ref="Q19:S19"/>
    <mergeCell ref="A116:A117"/>
    <mergeCell ref="C120:G120"/>
    <mergeCell ref="A125:Q125"/>
    <mergeCell ref="A45:A46"/>
    <mergeCell ref="E45:E46"/>
    <mergeCell ref="A53:A54"/>
    <mergeCell ref="E53:E54"/>
    <mergeCell ref="K20:P20"/>
    <mergeCell ref="E152:E155"/>
    <mergeCell ref="E145:E146"/>
    <mergeCell ref="E147:E150"/>
    <mergeCell ref="B144:B148"/>
    <mergeCell ref="B149:B151"/>
    <mergeCell ref="B153:B154"/>
    <mergeCell ref="B139:B142"/>
    <mergeCell ref="C139:C142"/>
    <mergeCell ref="A159:A162"/>
    <mergeCell ref="B159:B162"/>
    <mergeCell ref="C159:C162"/>
    <mergeCell ref="A256:A257"/>
    <mergeCell ref="B253:B259"/>
    <mergeCell ref="Q159:S159"/>
    <mergeCell ref="F159:F162"/>
    <mergeCell ref="G159:G162"/>
    <mergeCell ref="B197:B204"/>
    <mergeCell ref="A199:A200"/>
    <mergeCell ref="A277:E277"/>
    <mergeCell ref="E207:E208"/>
    <mergeCell ref="A275:E275"/>
    <mergeCell ref="G212:G215"/>
    <mergeCell ref="F212:F215"/>
    <mergeCell ref="G235:G238"/>
    <mergeCell ref="E260:E261"/>
    <mergeCell ref="A260:A261"/>
    <mergeCell ref="A276:E276"/>
    <mergeCell ref="B205:B208"/>
    <mergeCell ref="A145:A146"/>
    <mergeCell ref="A147:A150"/>
    <mergeCell ref="A152:A155"/>
    <mergeCell ref="E169:E170"/>
    <mergeCell ref="E163:E164"/>
    <mergeCell ref="E165:E166"/>
    <mergeCell ref="E167:E168"/>
    <mergeCell ref="D159:D162"/>
    <mergeCell ref="E159:E162"/>
    <mergeCell ref="A158:T158"/>
    <mergeCell ref="A201:A202"/>
    <mergeCell ref="A258:A259"/>
    <mergeCell ref="E262:E263"/>
    <mergeCell ref="A254:A255"/>
    <mergeCell ref="E264:E265"/>
    <mergeCell ref="B260:B267"/>
    <mergeCell ref="A228:A229"/>
    <mergeCell ref="E226:E227"/>
    <mergeCell ref="A224:A225"/>
    <mergeCell ref="A226:A227"/>
    <mergeCell ref="E212:E215"/>
    <mergeCell ref="E193:E196"/>
    <mergeCell ref="T193:T196"/>
    <mergeCell ref="H194:J195"/>
    <mergeCell ref="K194:P194"/>
    <mergeCell ref="Q194:Q196"/>
    <mergeCell ref="T212:T215"/>
    <mergeCell ref="H213:J214"/>
    <mergeCell ref="K213:P213"/>
    <mergeCell ref="Q213:Q215"/>
    <mergeCell ref="R213:S213"/>
    <mergeCell ref="T235:T238"/>
    <mergeCell ref="A278:E278"/>
    <mergeCell ref="A274:E274"/>
    <mergeCell ref="A262:A263"/>
    <mergeCell ref="F235:F238"/>
    <mergeCell ref="A246:G246"/>
    <mergeCell ref="E173:E174"/>
    <mergeCell ref="E175:E176"/>
    <mergeCell ref="E177:E178"/>
    <mergeCell ref="E183:E184"/>
    <mergeCell ref="E185:E186"/>
    <mergeCell ref="B169:B179"/>
    <mergeCell ref="B180:B189"/>
    <mergeCell ref="A175:A176"/>
    <mergeCell ref="C222:C223"/>
    <mergeCell ref="Q235:S235"/>
    <mergeCell ref="A232:G232"/>
    <mergeCell ref="A234:T234"/>
    <mergeCell ref="A235:A238"/>
    <mergeCell ref="B235:B238"/>
    <mergeCell ref="C235:C238"/>
    <mergeCell ref="D235:D238"/>
    <mergeCell ref="E235:E238"/>
    <mergeCell ref="G249:G252"/>
    <mergeCell ref="S251:S252"/>
    <mergeCell ref="H249:P249"/>
    <mergeCell ref="A268:G268"/>
    <mergeCell ref="B163:B168"/>
    <mergeCell ref="A163:A164"/>
    <mergeCell ref="A165:A166"/>
    <mergeCell ref="A167:A168"/>
    <mergeCell ref="A169:A170"/>
    <mergeCell ref="A173:A174"/>
    <mergeCell ref="A249:A252"/>
    <mergeCell ref="B249:B252"/>
    <mergeCell ref="C249:C252"/>
    <mergeCell ref="D249:D252"/>
    <mergeCell ref="E249:E252"/>
    <mergeCell ref="F249:F252"/>
    <mergeCell ref="T249:T252"/>
    <mergeCell ref="H250:J251"/>
    <mergeCell ref="K250:P250"/>
    <mergeCell ref="Q250:Q252"/>
    <mergeCell ref="R250:S250"/>
    <mergeCell ref="K251:O251"/>
    <mergeCell ref="P251:P252"/>
    <mergeCell ref="R251:R252"/>
    <mergeCell ref="Q249:S249"/>
    <mergeCell ref="S161:S162"/>
    <mergeCell ref="Q212:S212"/>
    <mergeCell ref="H236:J237"/>
    <mergeCell ref="K236:P236"/>
    <mergeCell ref="Q236:Q238"/>
    <mergeCell ref="R236:S236"/>
    <mergeCell ref="K237:O237"/>
    <mergeCell ref="P237:P238"/>
    <mergeCell ref="R237:R238"/>
    <mergeCell ref="S237:S238"/>
    <mergeCell ref="K160:P160"/>
    <mergeCell ref="Q160:Q162"/>
    <mergeCell ref="R160:S160"/>
    <mergeCell ref="H235:P235"/>
    <mergeCell ref="K161:O161"/>
    <mergeCell ref="K214:O214"/>
    <mergeCell ref="P214:P215"/>
    <mergeCell ref="R214:R215"/>
    <mergeCell ref="S214:S215"/>
    <mergeCell ref="H212:P212"/>
    <mergeCell ref="H159:P159"/>
    <mergeCell ref="A185:A186"/>
    <mergeCell ref="E199:E200"/>
    <mergeCell ref="H193:P193"/>
    <mergeCell ref="A211:T211"/>
    <mergeCell ref="T159:T162"/>
    <mergeCell ref="E201:E202"/>
    <mergeCell ref="E203:E204"/>
    <mergeCell ref="A209:G209"/>
    <mergeCell ref="H160:J161"/>
    <mergeCell ref="A230:A231"/>
    <mergeCell ref="A203:A204"/>
    <mergeCell ref="A207:A208"/>
    <mergeCell ref="E216:E217"/>
    <mergeCell ref="E220:E221"/>
    <mergeCell ref="B226:B231"/>
    <mergeCell ref="A216:A217"/>
    <mergeCell ref="A220:A221"/>
    <mergeCell ref="E230:E231"/>
    <mergeCell ref="E224:E225"/>
    <mergeCell ref="A177:A178"/>
    <mergeCell ref="A179:A180"/>
    <mergeCell ref="A183:A184"/>
    <mergeCell ref="F193:F196"/>
    <mergeCell ref="A212:A215"/>
    <mergeCell ref="B212:B215"/>
    <mergeCell ref="C193:C196"/>
    <mergeCell ref="D193:D196"/>
    <mergeCell ref="C212:C215"/>
    <mergeCell ref="D212:D215"/>
    <mergeCell ref="P161:P162"/>
    <mergeCell ref="R161:R162"/>
    <mergeCell ref="E228:E229"/>
    <mergeCell ref="R194:S194"/>
    <mergeCell ref="K195:O195"/>
    <mergeCell ref="P195:P196"/>
    <mergeCell ref="R195:R196"/>
    <mergeCell ref="S195:S196"/>
    <mergeCell ref="G193:G196"/>
    <mergeCell ref="Q193:S193"/>
    <mergeCell ref="R141:R142"/>
    <mergeCell ref="S141:S142"/>
    <mergeCell ref="Q139:S139"/>
    <mergeCell ref="E222:E223"/>
    <mergeCell ref="A190:G190"/>
    <mergeCell ref="A192:T192"/>
    <mergeCell ref="A193:A196"/>
    <mergeCell ref="B193:B196"/>
    <mergeCell ref="A156:G156"/>
    <mergeCell ref="A222:A223"/>
    <mergeCell ref="B216:B223"/>
    <mergeCell ref="B224:B225"/>
    <mergeCell ref="A136:T136"/>
    <mergeCell ref="A138:T138"/>
    <mergeCell ref="T139:T142"/>
    <mergeCell ref="H140:J141"/>
    <mergeCell ref="K140:P140"/>
    <mergeCell ref="Q140:Q142"/>
    <mergeCell ref="R140:S140"/>
    <mergeCell ref="K141:O141"/>
    <mergeCell ref="G139:G142"/>
    <mergeCell ref="H139:P139"/>
    <mergeCell ref="A139:A142"/>
    <mergeCell ref="D139:D142"/>
    <mergeCell ref="E139:E142"/>
    <mergeCell ref="F139:F142"/>
    <mergeCell ref="P141:P142"/>
    <mergeCell ref="E254:E255"/>
    <mergeCell ref="A271:E272"/>
    <mergeCell ref="E244:E245"/>
    <mergeCell ref="B239:B245"/>
    <mergeCell ref="A240:A241"/>
    <mergeCell ref="A242:A243"/>
    <mergeCell ref="A244:A245"/>
    <mergeCell ref="E240:E241"/>
    <mergeCell ref="E242:E243"/>
    <mergeCell ref="A248:T248"/>
    <mergeCell ref="A279:E279"/>
    <mergeCell ref="F281:G281"/>
    <mergeCell ref="H281:I281"/>
    <mergeCell ref="A283:E283"/>
    <mergeCell ref="A281:E282"/>
    <mergeCell ref="E256:E257"/>
    <mergeCell ref="E258:E259"/>
    <mergeCell ref="F271:G271"/>
    <mergeCell ref="H271:I271"/>
    <mergeCell ref="A273:E273"/>
    <mergeCell ref="A310:T311"/>
    <mergeCell ref="A301:T302"/>
    <mergeCell ref="A304:T305"/>
    <mergeCell ref="A307:T308"/>
    <mergeCell ref="A284:E284"/>
    <mergeCell ref="D296:E296"/>
    <mergeCell ref="H296:N296"/>
    <mergeCell ref="D287:E287"/>
    <mergeCell ref="H287:N28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58" r:id="rId2"/>
  <rowBreaks count="3" manualBreakCount="3">
    <brk id="157" max="19" man="1"/>
    <brk id="232" max="19" man="1"/>
    <brk id="28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2017-01-05T09:14:11Z</cp:lastPrinted>
  <dcterms:created xsi:type="dcterms:W3CDTF">2015-06-24T13:27:11Z</dcterms:created>
  <dcterms:modified xsi:type="dcterms:W3CDTF">2017-06-27T20:10:18Z</dcterms:modified>
  <cp:category/>
  <cp:version/>
  <cp:contentType/>
  <cp:contentStatus/>
</cp:coreProperties>
</file>