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7005"/>
  </bookViews>
  <sheets>
    <sheet name="mgr" sheetId="2" r:id="rId1"/>
  </sheets>
  <definedNames>
    <definedName name="_xlnm.Print_Area" localSheetId="0">mgr!$A$1:$S$168</definedName>
  </definedNames>
  <calcPr calcId="145621"/>
</workbook>
</file>

<file path=xl/calcChain.xml><?xml version="1.0" encoding="utf-8"?>
<calcChain xmlns="http://schemas.openxmlformats.org/spreadsheetml/2006/main">
  <c r="P139" i="2" l="1"/>
  <c r="S131" i="2" l="1"/>
  <c r="R131" i="2"/>
  <c r="Q131" i="2"/>
  <c r="P131" i="2"/>
  <c r="O131" i="2"/>
  <c r="J131" i="2"/>
  <c r="I131" i="2"/>
  <c r="H131" i="2"/>
  <c r="G131" i="2"/>
  <c r="I87" i="2" l="1"/>
  <c r="J87" i="2"/>
  <c r="K87" i="2"/>
  <c r="L87" i="2"/>
  <c r="M87" i="2"/>
  <c r="N87" i="2"/>
  <c r="O87" i="2"/>
  <c r="P87" i="2"/>
  <c r="Q87" i="2"/>
  <c r="R87" i="2"/>
  <c r="S87" i="2"/>
  <c r="H87" i="2"/>
  <c r="G87" i="2"/>
  <c r="I76" i="2"/>
  <c r="J76" i="2"/>
  <c r="K76" i="2"/>
  <c r="L76" i="2"/>
  <c r="M76" i="2"/>
  <c r="N76" i="2"/>
  <c r="O76" i="2"/>
  <c r="P76" i="2"/>
  <c r="Q76" i="2"/>
  <c r="R76" i="2"/>
  <c r="S76" i="2"/>
  <c r="H76" i="2"/>
  <c r="G76" i="2"/>
  <c r="I56" i="2"/>
  <c r="J56" i="2"/>
  <c r="K56" i="2"/>
  <c r="L56" i="2"/>
  <c r="M56" i="2"/>
  <c r="N56" i="2"/>
  <c r="O56" i="2"/>
  <c r="P56" i="2"/>
  <c r="Q56" i="2"/>
  <c r="R56" i="2"/>
  <c r="S56" i="2"/>
  <c r="H56" i="2"/>
  <c r="G56" i="2"/>
  <c r="I37" i="2"/>
  <c r="J37" i="2"/>
  <c r="K37" i="2"/>
  <c r="L37" i="2"/>
  <c r="M37" i="2"/>
  <c r="N37" i="2"/>
  <c r="O37" i="2"/>
  <c r="P37" i="2"/>
  <c r="Q37" i="2"/>
  <c r="R37" i="2"/>
  <c r="S37" i="2"/>
  <c r="H37" i="2"/>
  <c r="G37" i="2"/>
  <c r="N131" i="2" l="1"/>
  <c r="M131" i="2"/>
  <c r="L131" i="2"/>
  <c r="K131" i="2"/>
  <c r="Q88" i="2"/>
  <c r="P88" i="2"/>
  <c r="O88" i="2"/>
  <c r="N88" i="2"/>
  <c r="H88" i="2"/>
  <c r="G88" i="2"/>
  <c r="R57" i="2"/>
  <c r="Q57" i="2"/>
  <c r="P57" i="2"/>
  <c r="J57" i="2"/>
  <c r="I57" i="2"/>
  <c r="H57" i="2"/>
  <c r="P89" i="2" l="1"/>
  <c r="H89" i="2"/>
  <c r="I143" i="2" s="1"/>
  <c r="Q89" i="2"/>
  <c r="N144" i="2" s="1"/>
  <c r="K57" i="2"/>
  <c r="S57" i="2"/>
  <c r="I88" i="2"/>
  <c r="I89" i="2" s="1"/>
  <c r="M57" i="2"/>
  <c r="K88" i="2"/>
  <c r="S88" i="2"/>
  <c r="J88" i="2"/>
  <c r="J89" i="2" s="1"/>
  <c r="N57" i="2"/>
  <c r="N89" i="2" s="1"/>
  <c r="L88" i="2"/>
  <c r="L57" i="2"/>
  <c r="R88" i="2"/>
  <c r="R89" i="2" s="1"/>
  <c r="N143" i="2" s="1"/>
  <c r="G57" i="2"/>
  <c r="G89" i="2" s="1"/>
  <c r="K139" i="2" s="1"/>
  <c r="O57" i="2"/>
  <c r="O89" i="2" s="1"/>
  <c r="M88" i="2"/>
  <c r="S89" i="2" l="1"/>
  <c r="I144" i="2" s="1"/>
  <c r="K144" i="2" s="1"/>
  <c r="K89" i="2"/>
  <c r="L89" i="2"/>
  <c r="P143" i="2"/>
  <c r="P144" i="2"/>
  <c r="M89" i="2"/>
  <c r="K135" i="2" l="1"/>
  <c r="K143" i="2"/>
</calcChain>
</file>

<file path=xl/sharedStrings.xml><?xml version="1.0" encoding="utf-8"?>
<sst xmlns="http://schemas.openxmlformats.org/spreadsheetml/2006/main" count="387" uniqueCount="211">
  <si>
    <t>Lp</t>
  </si>
  <si>
    <t>rok</t>
  </si>
  <si>
    <t>semestr</t>
  </si>
  <si>
    <t>Kod przedmiotu/modułu</t>
  </si>
  <si>
    <t>Nazwa przedmiotu/modułu</t>
  </si>
  <si>
    <t>Forma oceny</t>
  </si>
  <si>
    <t>GODZINY ZAJĘĆ</t>
  </si>
  <si>
    <t>Punkty ECTS</t>
  </si>
  <si>
    <t>konsultacje</t>
  </si>
  <si>
    <t>OGÓŁEM</t>
  </si>
  <si>
    <t>w tym:</t>
  </si>
  <si>
    <t>samodzielna praca studenta</t>
  </si>
  <si>
    <t>W.</t>
  </si>
  <si>
    <t>Ćw.</t>
  </si>
  <si>
    <t>K.</t>
  </si>
  <si>
    <t>S.</t>
  </si>
  <si>
    <t>z bezpośrednim udziałem nauczyciela akademickiego</t>
  </si>
  <si>
    <t>I</t>
  </si>
  <si>
    <t>E</t>
  </si>
  <si>
    <t>ZO</t>
  </si>
  <si>
    <t>Prawo</t>
  </si>
  <si>
    <t>Z</t>
  </si>
  <si>
    <t>Polityka gospodarcza</t>
  </si>
  <si>
    <t>Razem semestr 1</t>
  </si>
  <si>
    <t>Filozofia współczesności</t>
  </si>
  <si>
    <t>Język obcy</t>
  </si>
  <si>
    <t>Razem semestr 2</t>
  </si>
  <si>
    <t>Razem po I roku:</t>
  </si>
  <si>
    <t>II</t>
  </si>
  <si>
    <t>Psychologia społeczna</t>
  </si>
  <si>
    <t>Metodologia badań społecznych</t>
  </si>
  <si>
    <t>Prawne aspekty funkcjonowania rodziny</t>
  </si>
  <si>
    <t>Razem semestr 3</t>
  </si>
  <si>
    <t>Gerentologia społeczna</t>
  </si>
  <si>
    <t>Razem semestr 4</t>
  </si>
  <si>
    <t>Razem po II roku:</t>
  </si>
  <si>
    <t>RAZEM W CIĄGU TOKU STUDIÓW:</t>
  </si>
  <si>
    <t>Demografia społeczna</t>
  </si>
  <si>
    <t>Zarządzanie i organizacja w pomocy społecznej</t>
  </si>
  <si>
    <t>Kadra menedżerska w pomocy społecznej</t>
  </si>
  <si>
    <t>Zarządzanie międzyorganizacyjne na poziomie lokalnym</t>
  </si>
  <si>
    <t xml:space="preserve">Zarządzanie finansami jednostek organizacyjnych pomocy społecznej </t>
  </si>
  <si>
    <t xml:space="preserve">Systamy zarzadzania jakością w instytucjach pomocy społecznej </t>
  </si>
  <si>
    <t>Zadania jednostek organizacyjnych pomocy społecznej gminy, powiatu i województwa</t>
  </si>
  <si>
    <t xml:space="preserve">Socjologia pracy socjalnej </t>
  </si>
  <si>
    <t xml:space="preserve">Gospodarka regionalna i jej rola w pomocy społecznej </t>
  </si>
  <si>
    <t xml:space="preserve">Polityka społeczna </t>
  </si>
  <si>
    <t>Negocjacje i mediacje</t>
  </si>
  <si>
    <t>Sondaż i badanie opinii spolecznej</t>
  </si>
  <si>
    <t>Seminarium magisterskie</t>
  </si>
  <si>
    <t>Reklama i promocja w podmiotach trzeciego sektora</t>
  </si>
  <si>
    <t xml:space="preserve">Komunikacja interpersonalna i media w pracy socjalnej </t>
  </si>
  <si>
    <t xml:space="preserve">Ekonomia społeczna i jej rola w rozwiązywaniu problemów społecznych </t>
  </si>
  <si>
    <t xml:space="preserve">Normy i dewiacje </t>
  </si>
  <si>
    <t>Interwencje i działania społeczne</t>
  </si>
  <si>
    <t>Polityka rynku pracy w Polsce i na świecie</t>
  </si>
  <si>
    <t>JO.04.1.C</t>
  </si>
  <si>
    <t>samodzielna praca studenta oraz z udziałem nauczyciela</t>
  </si>
  <si>
    <t>PSM.01.1.W</t>
  </si>
  <si>
    <t>PSM.05.1.W</t>
  </si>
  <si>
    <t>PSM.06.1.C</t>
  </si>
  <si>
    <t>Społeczne aspekty zdrowia publicznego i system opieki zdrowotnej</t>
  </si>
  <si>
    <t xml:space="preserve">Praktyki 168 godz </t>
  </si>
  <si>
    <t>PSM.PZ.1</t>
  </si>
  <si>
    <t>Wt.</t>
  </si>
  <si>
    <t>7a</t>
  </si>
  <si>
    <t>7b</t>
  </si>
  <si>
    <t>8a</t>
  </si>
  <si>
    <t>8b</t>
  </si>
  <si>
    <t>Zarządzanie gospodarką i finansami gminy</t>
  </si>
  <si>
    <t>15a</t>
  </si>
  <si>
    <t>15b</t>
  </si>
  <si>
    <t>16a</t>
  </si>
  <si>
    <t>16b</t>
  </si>
  <si>
    <t>17a</t>
  </si>
  <si>
    <t>17b</t>
  </si>
  <si>
    <t>25a</t>
  </si>
  <si>
    <t>25b</t>
  </si>
  <si>
    <t>26a</t>
  </si>
  <si>
    <t>26b</t>
  </si>
  <si>
    <t>Przedmioty oznaczone kolorami są przedmiotami do wyboru</t>
  </si>
  <si>
    <t>wykłady</t>
  </si>
  <si>
    <t>ćwiczenia</t>
  </si>
  <si>
    <t>Wt</t>
  </si>
  <si>
    <t>warsztaty</t>
  </si>
  <si>
    <t>konserwatoria</t>
  </si>
  <si>
    <t>seminaria</t>
  </si>
  <si>
    <t>PSM.PM.4</t>
  </si>
  <si>
    <t>Praca magisterska</t>
  </si>
  <si>
    <t xml:space="preserve">formy zaliczenia </t>
  </si>
  <si>
    <t>egzamin</t>
  </si>
  <si>
    <t>zaliczenia z oceną</t>
  </si>
  <si>
    <t>zaliczenie</t>
  </si>
  <si>
    <t>legenda</t>
  </si>
  <si>
    <t>BILANS godzin i punktów ECTS pracy studenta:</t>
  </si>
  <si>
    <t>GODZINY</t>
  </si>
  <si>
    <t>PUNKTY ECTS</t>
  </si>
  <si>
    <t>SUMA GODZIN</t>
  </si>
  <si>
    <t>udział procentowy w stosunku do wszystkich godzin w planie studiów</t>
  </si>
  <si>
    <t>suma  punktów ECTS</t>
  </si>
  <si>
    <t>udział procentowy w stosunku do wszystkich punktów ECTS w planie studiów</t>
  </si>
  <si>
    <t>praca własna studenta</t>
  </si>
  <si>
    <t>praca z nauczycielem akademickim (z konsultacjami)</t>
  </si>
  <si>
    <t xml:space="preserve">z bespośrednim udziałem nauczyciela </t>
  </si>
  <si>
    <t>JO.04.2.C</t>
  </si>
  <si>
    <t>JO.04.3.C</t>
  </si>
  <si>
    <t>JO.04.4.C</t>
  </si>
  <si>
    <t>PSM.01.1.C</t>
  </si>
  <si>
    <t>PSM.02.1.K</t>
  </si>
  <si>
    <t>PSM.04.1.K</t>
  </si>
  <si>
    <t>PSM.05.1.C</t>
  </si>
  <si>
    <t>PSM.06.1.W</t>
  </si>
  <si>
    <t>PSM.07.1.W</t>
  </si>
  <si>
    <t>PSM.07.1.C</t>
  </si>
  <si>
    <t>PSM.08.1.K</t>
  </si>
  <si>
    <t>PSM.09.1.K</t>
  </si>
  <si>
    <t>PSM.10.2.W</t>
  </si>
  <si>
    <t>PSM.10.2.C</t>
  </si>
  <si>
    <t>PSM.11.2.C</t>
  </si>
  <si>
    <t>PSM.12.2.W</t>
  </si>
  <si>
    <t>PSM.12.2.Wt</t>
  </si>
  <si>
    <t>PSM.13.2.W</t>
  </si>
  <si>
    <t>PSM.13.2.Wt</t>
  </si>
  <si>
    <t>PSM.14.2.W</t>
  </si>
  <si>
    <t>PSM.14.2.Wt</t>
  </si>
  <si>
    <t>PSM.15.2.W</t>
  </si>
  <si>
    <t>PSM.15.2.Wt</t>
  </si>
  <si>
    <t>PSM.16.2.Wt</t>
  </si>
  <si>
    <t>PSM.17.2.Wt</t>
  </si>
  <si>
    <t>PSM.23.3.W</t>
  </si>
  <si>
    <t>PSM.24.3.W</t>
  </si>
  <si>
    <t>PSM.24.3.C</t>
  </si>
  <si>
    <t>PSM.25.3.W</t>
  </si>
  <si>
    <t>PSM.25.3.C</t>
  </si>
  <si>
    <t>PSM.26.3.W</t>
  </si>
  <si>
    <t>PSM.26.3.C</t>
  </si>
  <si>
    <t>PSM.28.3.Wt</t>
  </si>
  <si>
    <t>PSM.33.4.W</t>
  </si>
  <si>
    <r>
      <t>profil kształcenia:</t>
    </r>
    <r>
      <rPr>
        <sz val="10"/>
        <color indexed="8"/>
        <rFont val="Times New Roman2"/>
        <charset val="238"/>
      </rPr>
      <t xml:space="preserve"> </t>
    </r>
    <r>
      <rPr>
        <b/>
        <sz val="10"/>
        <color indexed="8"/>
        <rFont val="Times New Roman2"/>
        <charset val="238"/>
      </rPr>
      <t>praktyczny</t>
    </r>
  </si>
  <si>
    <r>
      <t>obszar kształcenia:</t>
    </r>
    <r>
      <rPr>
        <sz val="10"/>
        <color indexed="8"/>
        <rFont val="Times New Roman2"/>
        <charset val="238"/>
      </rPr>
      <t xml:space="preserve"> </t>
    </r>
    <r>
      <rPr>
        <b/>
        <sz val="10"/>
        <color indexed="8"/>
        <rFont val="Times New Roman2"/>
        <charset val="238"/>
      </rPr>
      <t>obszar nauk społecznych</t>
    </r>
  </si>
  <si>
    <t>ZAKŁAD Pracy socjalnej</t>
  </si>
  <si>
    <t xml:space="preserve">KIERUNEK: Praca Socjalna z elementami organizacji i zarządzania </t>
  </si>
  <si>
    <t>PSM.PZ.2</t>
  </si>
  <si>
    <t>PSM.PZ.3</t>
  </si>
  <si>
    <t xml:space="preserve">Razem </t>
  </si>
  <si>
    <t>PSM.20.3.W</t>
  </si>
  <si>
    <t>PSM.20.3.C</t>
  </si>
  <si>
    <t>PSM.21.3.K</t>
  </si>
  <si>
    <t>PSM.22.3.Wt</t>
  </si>
  <si>
    <t>PSM.27.3.W</t>
  </si>
  <si>
    <t>PSM.27.3.C</t>
  </si>
  <si>
    <t>PSM.29.3.Wt</t>
  </si>
  <si>
    <t>PSM.30.3.S</t>
  </si>
  <si>
    <t>PSM.31.4.W</t>
  </si>
  <si>
    <t>PSM.31.4.C</t>
  </si>
  <si>
    <t>PSM.35.4.W</t>
  </si>
  <si>
    <t>BILANS godzin i punktów ECTS przedmiotów do wyboru:</t>
  </si>
  <si>
    <t>przedmioty wybieralne</t>
  </si>
  <si>
    <t>Ewaluacja programów i przedsięwzięwzięć  społecznych</t>
  </si>
  <si>
    <t>PSM.32.4.W</t>
  </si>
  <si>
    <t>PSM.34.4.K</t>
  </si>
  <si>
    <t>PSM.35.4.Wt</t>
  </si>
  <si>
    <t>PSM.36.4.S</t>
  </si>
  <si>
    <t>Teoria pracy socjalnej</t>
  </si>
  <si>
    <t>Poziom kształcenia: studia drugiego stopnia, niestacjonarne</t>
  </si>
  <si>
    <t>INSTYTUT Społeczno-Artystyczny</t>
  </si>
  <si>
    <t>PZ.</t>
  </si>
  <si>
    <t>PSM.11.2.W</t>
  </si>
  <si>
    <t xml:space="preserve">Sporządził  </t>
  </si>
  <si>
    <t>Zatwierdził Kierownik Zakładu Pracy Socjalnej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</si>
  <si>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</si>
  <si>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</si>
  <si>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</si>
  <si>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</si>
  <si>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</si>
  <si>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</si>
  <si>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 xml:space="preserve"> …………………………………………………</t>
  </si>
  <si>
    <t>Zatwierdzono Uchwałą Senatu nr 13/III/15 z dnia 2 marca 2015 r. zaopiniowania uruchomienia od roku akademickiego 2015/2016 studiów II stopnia na kierunku Praca socjalna z elementami organizacji i zarządzania oraz określenia opisu efektów kształcenia i programu kształcenia, w tym planów studiów na tym kierunku</t>
  </si>
  <si>
    <t>zatwierdzenie: Uchwała Senatu 13/III/15</t>
  </si>
  <si>
    <t>zmiany wprowadzono 4.05.2015 r. - po uwagach Ministerstwa Nauki i Szkolnictwa Wyższego wyrażonych w piśmie DSW.ZNU.6052.31.2015.1.BR</t>
  </si>
  <si>
    <t>zajęcia o charakterze praktycznym ( w tym warsztaty, praktyki, konwersatoria i ćwiczenia)</t>
  </si>
  <si>
    <t>BILANS godzin i punktów ECTS zajęć o charakterze praktycznym:</t>
  </si>
  <si>
    <t>praktyka zawodowa</t>
  </si>
  <si>
    <t>Kontrola zarządcza</t>
  </si>
  <si>
    <t>Zarządzanie zasobami ludzkimi</t>
  </si>
  <si>
    <t>Przedsiębiorczość i kreatywność</t>
  </si>
  <si>
    <t>ZO+E</t>
  </si>
  <si>
    <t xml:space="preserve"> z bezpośrednim udziałem nauczyciela akademickiego</t>
  </si>
  <si>
    <t>PLAN STUDIÓW</t>
  </si>
  <si>
    <r>
      <t xml:space="preserve">Program obowiązuje od roku akademickiego </t>
    </r>
    <r>
      <rPr>
        <sz val="12"/>
        <color indexed="8"/>
        <rFont val="Times New Roman2"/>
        <charset val="238"/>
      </rPr>
      <t>2017/2018</t>
    </r>
  </si>
  <si>
    <t>TS.400/14/17-18</t>
  </si>
  <si>
    <t>zmiany: Uchwała Senatu 30/V/17</t>
  </si>
  <si>
    <t>PRZEDMIOTY KIERUNKU PRACA SOCJALNA  Z ELEMENTAMI ORGANIZACJI I ZARZĄDZANIA</t>
  </si>
  <si>
    <t>PSM.36.1.W</t>
  </si>
  <si>
    <t>PSM.36.1.C</t>
  </si>
  <si>
    <t xml:space="preserve">Statystyka społeczna* </t>
  </si>
  <si>
    <t>PSM.37.2.Wt</t>
  </si>
  <si>
    <t>PSM.38.2.Wt</t>
  </si>
  <si>
    <t>24a</t>
  </si>
  <si>
    <t>24b</t>
  </si>
  <si>
    <t>W</t>
  </si>
  <si>
    <t>Ćw</t>
  </si>
  <si>
    <t>K</t>
  </si>
  <si>
    <t>PZ</t>
  </si>
  <si>
    <t>S</t>
  </si>
  <si>
    <t>30.05.2017 r. mgr Ewelina Kleszcz-Ciupka</t>
  </si>
  <si>
    <t>30.05.2017 r. mgr Elżbieta Kruczek</t>
  </si>
  <si>
    <t>30.05.2017 r.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</si>
  <si>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</si>
  <si>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Trening funkcjonowania w życiu codziennym</t>
  </si>
  <si>
    <t>Praktyki zawodowe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</si>
</sst>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Garamond"/>
      <family val="1"/>
      <charset val="238"/>
    </font>
    <font>
      <b/>
      <sz val="10"/>
      <color indexed="8"/>
      <name val="Times New Roman2"/>
      <charset val="238"/>
    </font>
    <font>
      <sz val="10"/>
      <color indexed="8"/>
      <name val="Times New Roman2"/>
      <charset val="238"/>
    </font>
    <font>
      <sz val="10"/>
      <color indexed="8"/>
      <name val="Times New Roman2"/>
      <charset val="238"/>
    </font>
    <font>
      <sz val="12"/>
      <color indexed="8"/>
      <name val="Times New Roman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5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8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2" applyFont="1" applyFill="1" applyBorder="1" applyAlignment="1">
      <alignment horizontal="left" vertical="center" wrapText="1"/>
    </xf>
    <xf numFmtId="0" fontId="2" fillId="2" borderId="1" xfId="2" applyFont="1" applyFill="1" applyBorder="1"/>
    <xf numFmtId="0" fontId="2" fillId="3" borderId="1" xfId="2" applyFont="1" applyFill="1" applyBorder="1"/>
    <xf numFmtId="0" fontId="3" fillId="3" borderId="1" xfId="2" applyFont="1" applyFill="1" applyBorder="1" applyAlignment="1">
      <alignment horizontal="center"/>
    </xf>
    <xf numFmtId="164" fontId="2" fillId="4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 shrinkToFit="1"/>
    </xf>
    <xf numFmtId="0" fontId="2" fillId="7" borderId="1" xfId="2" applyFont="1" applyFill="1" applyBorder="1" applyAlignment="1">
      <alignment horizontal="center" vertical="center" textRotation="90" wrapText="1"/>
    </xf>
    <xf numFmtId="0" fontId="6" fillId="0" borderId="0" xfId="0" applyFont="1"/>
    <xf numFmtId="0" fontId="3" fillId="2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1" xfId="2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2" fillId="5" borderId="1" xfId="2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10" borderId="1" xfId="2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2" fillId="11" borderId="1" xfId="2" applyFont="1" applyFill="1" applyBorder="1" applyAlignment="1">
      <alignment horizontal="left" vertical="center" wrapText="1"/>
    </xf>
    <xf numFmtId="0" fontId="11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2" fillId="4" borderId="1" xfId="2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center" wrapText="1" shrinkToFit="1"/>
    </xf>
    <xf numFmtId="0" fontId="2" fillId="11" borderId="1" xfId="2" applyFont="1" applyFill="1" applyBorder="1" applyAlignment="1">
      <alignment horizontal="center" vertical="center"/>
    </xf>
    <xf numFmtId="164" fontId="2" fillId="11" borderId="1" xfId="2" applyNumberFormat="1" applyFont="1" applyFill="1" applyBorder="1" applyAlignment="1">
      <alignment horizontal="center" vertical="center"/>
    </xf>
    <xf numFmtId="0" fontId="2" fillId="10" borderId="1" xfId="2" applyFont="1" applyFill="1" applyBorder="1" applyAlignment="1">
      <alignment horizontal="left" vertical="center" wrapText="1"/>
    </xf>
    <xf numFmtId="164" fontId="2" fillId="10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" fillId="9" borderId="1" xfId="2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textRotation="90" wrapText="1"/>
    </xf>
    <xf numFmtId="0" fontId="2" fillId="7" borderId="1" xfId="2" applyFont="1" applyFill="1" applyBorder="1" applyAlignment="1">
      <alignment horizontal="center" vertical="center" wrapText="1"/>
    </xf>
    <xf numFmtId="0" fontId="2" fillId="9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 vertical="center"/>
    </xf>
    <xf numFmtId="0" fontId="2" fillId="12" borderId="1" xfId="2" applyFont="1" applyFill="1" applyBorder="1" applyAlignment="1">
      <alignment horizontal="left" vertical="center" wrapText="1"/>
    </xf>
    <xf numFmtId="0" fontId="2" fillId="12" borderId="1" xfId="2" applyFont="1" applyFill="1" applyBorder="1" applyAlignment="1">
      <alignment horizontal="center" vertical="center"/>
    </xf>
    <xf numFmtId="0" fontId="2" fillId="12" borderId="1" xfId="3" applyNumberFormat="1" applyFont="1" applyFill="1" applyBorder="1" applyAlignment="1">
      <alignment horizontal="center" vertical="center"/>
    </xf>
    <xf numFmtId="0" fontId="2" fillId="12" borderId="1" xfId="1" applyNumberFormat="1" applyFont="1" applyFill="1" applyBorder="1" applyAlignment="1">
      <alignment horizontal="center" vertical="center"/>
    </xf>
    <xf numFmtId="0" fontId="2" fillId="13" borderId="1" xfId="2" applyFont="1" applyFill="1" applyBorder="1" applyAlignment="1">
      <alignment horizontal="left" vertical="center" wrapText="1"/>
    </xf>
    <xf numFmtId="0" fontId="2" fillId="13" borderId="1" xfId="2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2" applyFont="1" applyFill="1" applyBorder="1" applyAlignment="1">
      <alignment horizontal="left" vertical="center" wrapText="1"/>
    </xf>
    <xf numFmtId="0" fontId="2" fillId="14" borderId="1" xfId="2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19" fillId="0" borderId="0" xfId="0" applyFont="1" applyAlignment="1"/>
    <xf numFmtId="0" fontId="0" fillId="0" borderId="0" xfId="0" applyAlignment="1">
      <alignment horizontal="center" vertical="center" wrapText="1"/>
    </xf>
    <xf numFmtId="0" fontId="21" fillId="0" borderId="0" xfId="0" applyFont="1"/>
    <xf numFmtId="0" fontId="1" fillId="0" borderId="0" xfId="0" applyFont="1" applyAlignment="1"/>
    <xf numFmtId="0" fontId="19" fillId="0" borderId="0" xfId="0" applyFont="1" applyAlignment="1">
      <alignment vertical="center" wrapText="1"/>
    </xf>
    <xf numFmtId="0" fontId="1" fillId="0" borderId="0" xfId="2" applyFont="1"/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15" borderId="0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2" fontId="2" fillId="8" borderId="8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2" fillId="9" borderId="4" xfId="2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14" borderId="4" xfId="2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2" fillId="14" borderId="4" xfId="2" applyFont="1" applyFill="1" applyBorder="1" applyAlignment="1">
      <alignment horizontal="center" vertical="center"/>
    </xf>
    <xf numFmtId="0" fontId="2" fillId="14" borderId="3" xfId="2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vertical="center" wrapText="1"/>
    </xf>
    <xf numFmtId="0" fontId="2" fillId="3" borderId="5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 wrapText="1"/>
    </xf>
    <xf numFmtId="0" fontId="2" fillId="5" borderId="4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11" borderId="4" xfId="2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2" fillId="11" borderId="4" xfId="2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 vertical="center"/>
    </xf>
    <xf numFmtId="0" fontId="8" fillId="0" borderId="0" xfId="0" applyFont="1" applyAlignment="1"/>
    <xf numFmtId="0" fontId="10" fillId="0" borderId="12" xfId="0" applyFont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4" xfId="2" applyFont="1" applyFill="1" applyBorder="1" applyAlignment="1">
      <alignment horizontal="center" vertical="center" textRotation="90"/>
    </xf>
    <xf numFmtId="0" fontId="2" fillId="6" borderId="2" xfId="2" applyFont="1" applyFill="1" applyBorder="1" applyAlignment="1">
      <alignment horizontal="center" vertical="center" textRotation="90"/>
    </xf>
    <xf numFmtId="0" fontId="2" fillId="6" borderId="3" xfId="2" applyFont="1" applyFill="1" applyBorder="1" applyAlignment="1">
      <alignment horizontal="center" vertical="center" textRotation="90"/>
    </xf>
    <xf numFmtId="0" fontId="2" fillId="6" borderId="4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6" borderId="3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8" borderId="4" xfId="2" applyFont="1" applyFill="1" applyBorder="1" applyAlignment="1">
      <alignment horizontal="center" vertical="center" textRotation="90"/>
    </xf>
    <xf numFmtId="0" fontId="2" fillId="8" borderId="2" xfId="2" applyFont="1" applyFill="1" applyBorder="1" applyAlignment="1">
      <alignment horizontal="center" vertical="center" textRotation="90"/>
    </xf>
    <xf numFmtId="0" fontId="2" fillId="8" borderId="3" xfId="2" applyFont="1" applyFill="1" applyBorder="1" applyAlignment="1">
      <alignment horizontal="center" vertical="center" textRotation="90"/>
    </xf>
    <xf numFmtId="0" fontId="2" fillId="6" borderId="1" xfId="2" applyFont="1" applyFill="1" applyBorder="1" applyAlignment="1">
      <alignment horizontal="center" vertical="center" textRotation="90" wrapText="1"/>
    </xf>
    <xf numFmtId="0" fontId="2" fillId="7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13" borderId="4" xfId="2" applyFont="1" applyFill="1" applyBorder="1" applyAlignment="1">
      <alignment horizontal="left" vertical="center" wrapText="1"/>
    </xf>
    <xf numFmtId="0" fontId="2" fillId="13" borderId="3" xfId="0" applyFont="1" applyFill="1" applyBorder="1" applyAlignment="1">
      <alignment horizontal="left" vertical="center" wrapText="1"/>
    </xf>
    <xf numFmtId="0" fontId="2" fillId="13" borderId="4" xfId="2" applyFont="1" applyFill="1" applyBorder="1" applyAlignment="1">
      <alignment horizontal="center" vertical="center"/>
    </xf>
    <xf numFmtId="0" fontId="2" fillId="13" borderId="3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3" borderId="3" xfId="0" applyFont="1" applyFill="1" applyBorder="1" applyAlignment="1">
      <alignment vertical="center" wrapText="1"/>
    </xf>
    <xf numFmtId="0" fontId="2" fillId="4" borderId="4" xfId="2" applyFont="1" applyFill="1" applyBorder="1" applyAlignment="1">
      <alignment horizontal="left" vertical="center" wrapText="1"/>
    </xf>
    <xf numFmtId="0" fontId="2" fillId="4" borderId="4" xfId="2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18" borderId="14" xfId="0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center" vertical="center"/>
    </xf>
    <xf numFmtId="0" fontId="19" fillId="15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17" borderId="2" xfId="2" applyFont="1" applyFill="1" applyBorder="1" applyAlignment="1">
      <alignment horizontal="center" vertical="center" textRotation="90"/>
    </xf>
    <xf numFmtId="0" fontId="2" fillId="17" borderId="3" xfId="2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6" borderId="3" xfId="2" applyFont="1" applyFill="1" applyBorder="1" applyAlignment="1">
      <alignment horizontal="center" vertical="center"/>
    </xf>
  </cellXfs>
  <cellStyles count="7">
    <cellStyle name="Dziesiętny" xfId="1" builtinId="3"/>
    <cellStyle name="Dziesiętny 2" xfId="5"/>
    <cellStyle name="Normalny" xfId="0" builtinId="0"/>
    <cellStyle name="Normalny 2" xfId="2"/>
    <cellStyle name="Normalny 2 2" xfId="4"/>
    <cellStyle name="Walutowy" xfId="3" builtinId="4"/>
    <cellStyle name="Walutow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3</xdr:col>
      <xdr:colOff>228600</xdr:colOff>
      <xdr:row>4</xdr:row>
      <xdr:rowOff>0</xdr:rowOff>
    </xdr:to>
    <xdr:pic>
      <xdr:nvPicPr>
        <xdr:cNvPr id="2" name="Obraz 2" descr="Opis: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809625" cy="79057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436564</xdr:colOff>
      <xdr:row>0</xdr:row>
      <xdr:rowOff>55562</xdr:rowOff>
    </xdr:from>
    <xdr:to>
      <xdr:col>8</xdr:col>
      <xdr:colOff>181842</xdr:colOff>
      <xdr:row>4</xdr:row>
      <xdr:rowOff>83344</xdr:rowOff>
    </xdr:to>
    <xdr:sp macro="" textlink="">
      <xdr:nvSpPr>
        <xdr:cNvPr id="3" name="Pole tekstowe 2"/>
        <xdr:cNvSpPr txBox="1">
          <a:spLocks noChangeArrowheads="1"/>
        </xdr:cNvSpPr>
      </xdr:nvSpPr>
      <xdr:spPr bwMode="auto">
        <a:xfrm>
          <a:off x="1093789" y="55562"/>
          <a:ext cx="3421928" cy="81835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200"/>
            </a:lnSpc>
            <a:spcAft>
              <a:spcPts val="100"/>
            </a:spcAft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PAŃSTWOWA</a:t>
          </a:r>
          <a:endParaRPr lang="pl-PL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200"/>
            </a:lnSpc>
            <a:spcAft>
              <a:spcPts val="100"/>
            </a:spcAft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WYŻSZA SZKOŁA ZAWODOWA </a:t>
          </a:r>
          <a:endParaRPr lang="pl-PL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200"/>
            </a:lnSpc>
            <a:spcAft>
              <a:spcPts val="100"/>
            </a:spcAft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IM. JANA GRODKA W SANOKU</a:t>
          </a:r>
          <a:endParaRPr lang="pl-PL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200"/>
            </a:lnSpc>
            <a:spcAft>
              <a:spcPts val="100"/>
            </a:spcAft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ul. Mickiewicza 21, 38-500 Sanok</a:t>
          </a:r>
        </a:p>
        <a:p>
          <a:pPr algn="ctr" rtl="0">
            <a:lnSpc>
              <a:spcPts val="1100"/>
            </a:lnSpc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7"/>
  <sheetViews>
    <sheetView tabSelected="1" topLeftCell="A62" zoomScaleNormal="100" zoomScaleSheetLayoutView="80" workbookViewId="0">
      <selection activeCell="E75" sqref="E75"/>
    </sheetView>
  </sheetViews>
  <sheetFormatPr defaultRowHeight="15"/>
  <cols>
    <col min="1" max="1" width="2.85546875" customWidth="1"/>
    <col min="2" max="2" width="3.28515625" customWidth="1"/>
    <col min="3" max="3" width="3.7109375" customWidth="1"/>
    <col min="4" max="4" width="10.85546875" customWidth="1"/>
    <col min="5" max="5" width="22.5703125" customWidth="1"/>
    <col min="6" max="6" width="5.5703125" customWidth="1"/>
    <col min="7" max="7" width="7.28515625" customWidth="1"/>
    <col min="8" max="8" width="5.5703125" customWidth="1"/>
    <col min="9" max="9" width="4.85546875" customWidth="1"/>
    <col min="10" max="10" width="4.5703125" customWidth="1"/>
    <col min="11" max="11" width="5" customWidth="1"/>
    <col min="12" max="12" width="4.7109375" customWidth="1"/>
    <col min="13" max="13" width="4.85546875" customWidth="1"/>
    <col min="14" max="14" width="4" customWidth="1"/>
    <col min="15" max="15" width="9" customWidth="1"/>
    <col min="16" max="16" width="5.28515625" customWidth="1"/>
    <col min="18" max="18" width="8.5703125" customWidth="1"/>
    <col min="19" max="19" width="7.42578125" customWidth="1"/>
    <col min="20" max="20" width="7.7109375" customWidth="1"/>
  </cols>
  <sheetData>
    <row r="1" spans="1:41" s="24" customFormat="1">
      <c r="A1" s="18"/>
      <c r="E1"/>
      <c r="F1"/>
      <c r="O1" s="25"/>
      <c r="S1" s="71" t="s">
        <v>190</v>
      </c>
    </row>
    <row r="2" spans="1:41" s="24" customFormat="1" ht="15.95" customHeight="1">
      <c r="A2" s="18"/>
    </row>
    <row r="3" spans="1:41" s="24" customFormat="1" ht="15.95" customHeight="1">
      <c r="A3" s="18"/>
      <c r="S3" s="73" t="s">
        <v>178</v>
      </c>
    </row>
    <row r="4" spans="1:41" s="24" customFormat="1" ht="15.95" customHeight="1">
      <c r="A4" s="18"/>
      <c r="Q4" s="27"/>
      <c r="S4" s="73" t="s">
        <v>191</v>
      </c>
    </row>
    <row r="5" spans="1:41" s="24" customFormat="1" ht="15.95" customHeight="1">
      <c r="A5" s="18"/>
      <c r="S5" s="26"/>
    </row>
    <row r="6" spans="1:41" s="24" customFormat="1" ht="11.25" customHeight="1">
      <c r="A6" s="18"/>
      <c r="S6" s="26"/>
    </row>
    <row r="7" spans="1:41" s="24" customFormat="1" ht="18.75" customHeight="1">
      <c r="A7" s="187" t="s">
        <v>188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</row>
    <row r="8" spans="1:41" s="24" customFormat="1" ht="15.95" customHeight="1">
      <c r="A8" s="188" t="s">
        <v>165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V8" s="72"/>
    </row>
    <row r="9" spans="1:41" s="24" customFormat="1" ht="15.95" customHeight="1">
      <c r="A9" s="188" t="s">
        <v>140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V9" s="72"/>
    </row>
    <row r="10" spans="1:41" s="24" customFormat="1" ht="15.95" customHeight="1">
      <c r="A10" s="188" t="s">
        <v>141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V10" s="72"/>
    </row>
    <row r="11" spans="1:41" s="24" customFormat="1" ht="15.95" customHeight="1">
      <c r="A11" s="188" t="s">
        <v>138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V11" s="72"/>
    </row>
    <row r="12" spans="1:41" s="24" customFormat="1" ht="15.95" customHeight="1">
      <c r="A12" s="188" t="s">
        <v>139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V12" s="72"/>
    </row>
    <row r="13" spans="1:41" s="24" customFormat="1" ht="15.95" customHeight="1">
      <c r="A13" s="188" t="s">
        <v>164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V13" s="72"/>
    </row>
    <row r="14" spans="1:41" s="24" customFormat="1" ht="15.75" customHeight="1">
      <c r="A14" s="191" t="s">
        <v>189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6" spans="1:41">
      <c r="A16" s="182" t="s">
        <v>192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20" ht="15" customHeight="1">
      <c r="A17" s="193" t="s">
        <v>0</v>
      </c>
      <c r="B17" s="143" t="s">
        <v>1</v>
      </c>
      <c r="C17" s="143" t="s">
        <v>2</v>
      </c>
      <c r="D17" s="146" t="s">
        <v>3</v>
      </c>
      <c r="E17" s="147" t="s">
        <v>4</v>
      </c>
      <c r="F17" s="147" t="s">
        <v>5</v>
      </c>
      <c r="G17" s="147" t="s">
        <v>6</v>
      </c>
      <c r="H17" s="147"/>
      <c r="I17" s="147"/>
      <c r="J17" s="147"/>
      <c r="K17" s="147"/>
      <c r="L17" s="147"/>
      <c r="M17" s="147"/>
      <c r="N17" s="147"/>
      <c r="O17" s="147"/>
      <c r="P17" s="147" t="s">
        <v>7</v>
      </c>
      <c r="Q17" s="147"/>
      <c r="R17" s="147"/>
      <c r="S17" s="189" t="s">
        <v>8</v>
      </c>
      <c r="T17" s="10"/>
    </row>
    <row r="18" spans="1:20">
      <c r="A18" s="141"/>
      <c r="B18" s="143"/>
      <c r="C18" s="143"/>
      <c r="D18" s="146"/>
      <c r="E18" s="148"/>
      <c r="F18" s="148"/>
      <c r="G18" s="152" t="s">
        <v>9</v>
      </c>
      <c r="H18" s="152"/>
      <c r="I18" s="148" t="s">
        <v>10</v>
      </c>
      <c r="J18" s="148"/>
      <c r="K18" s="148"/>
      <c r="L18" s="148"/>
      <c r="M18" s="148"/>
      <c r="N18" s="148"/>
      <c r="O18" s="148"/>
      <c r="P18" s="152" t="s">
        <v>9</v>
      </c>
      <c r="Q18" s="148" t="s">
        <v>10</v>
      </c>
      <c r="R18" s="148"/>
      <c r="S18" s="189"/>
      <c r="T18" s="10"/>
    </row>
    <row r="19" spans="1:20" ht="31.5" customHeight="1">
      <c r="A19" s="141"/>
      <c r="B19" s="143"/>
      <c r="C19" s="143"/>
      <c r="D19" s="146"/>
      <c r="E19" s="148"/>
      <c r="F19" s="148"/>
      <c r="G19" s="152"/>
      <c r="H19" s="152"/>
      <c r="I19" s="148" t="s">
        <v>187</v>
      </c>
      <c r="J19" s="148"/>
      <c r="K19" s="148"/>
      <c r="L19" s="148"/>
      <c r="M19" s="148"/>
      <c r="N19" s="148"/>
      <c r="O19" s="153" t="s">
        <v>57</v>
      </c>
      <c r="P19" s="152"/>
      <c r="Q19" s="148"/>
      <c r="R19" s="148"/>
      <c r="S19" s="189"/>
      <c r="T19" s="10"/>
    </row>
    <row r="20" spans="1:20" ht="108" customHeight="1">
      <c r="A20" s="141"/>
      <c r="B20" s="144"/>
      <c r="C20" s="144"/>
      <c r="D20" s="147"/>
      <c r="E20" s="148"/>
      <c r="F20" s="148"/>
      <c r="G20" s="46" t="s">
        <v>103</v>
      </c>
      <c r="H20" s="9" t="s">
        <v>11</v>
      </c>
      <c r="I20" s="45" t="s">
        <v>200</v>
      </c>
      <c r="J20" s="45" t="s">
        <v>201</v>
      </c>
      <c r="K20" s="45" t="s">
        <v>83</v>
      </c>
      <c r="L20" s="45" t="s">
        <v>202</v>
      </c>
      <c r="M20" s="45" t="s">
        <v>204</v>
      </c>
      <c r="N20" s="45" t="s">
        <v>203</v>
      </c>
      <c r="O20" s="153"/>
      <c r="P20" s="152"/>
      <c r="Q20" s="45" t="s">
        <v>16</v>
      </c>
      <c r="R20" s="47" t="s">
        <v>11</v>
      </c>
      <c r="S20" s="190"/>
      <c r="T20" s="10"/>
    </row>
    <row r="21" spans="1:20">
      <c r="A21" s="155">
        <v>1</v>
      </c>
      <c r="B21" s="156" t="s">
        <v>17</v>
      </c>
      <c r="C21" s="11">
        <v>1</v>
      </c>
      <c r="D21" s="1" t="s">
        <v>58</v>
      </c>
      <c r="E21" s="180" t="s">
        <v>52</v>
      </c>
      <c r="F21" s="61" t="s">
        <v>18</v>
      </c>
      <c r="G21" s="160">
        <v>55</v>
      </c>
      <c r="H21" s="61">
        <v>20</v>
      </c>
      <c r="I21" s="61">
        <v>25</v>
      </c>
      <c r="J21" s="61"/>
      <c r="K21" s="61"/>
      <c r="L21" s="61"/>
      <c r="M21" s="61"/>
      <c r="N21" s="61"/>
      <c r="O21" s="61">
        <v>45</v>
      </c>
      <c r="P21" s="61">
        <v>2</v>
      </c>
      <c r="Q21" s="61">
        <v>1.3</v>
      </c>
      <c r="R21" s="61">
        <v>0.7</v>
      </c>
      <c r="S21" s="61">
        <v>15</v>
      </c>
      <c r="T21" s="10"/>
    </row>
    <row r="22" spans="1:20" ht="21.75" customHeight="1">
      <c r="A22" s="155"/>
      <c r="B22" s="157"/>
      <c r="C22" s="11">
        <v>1</v>
      </c>
      <c r="D22" s="69" t="s">
        <v>107</v>
      </c>
      <c r="E22" s="180"/>
      <c r="F22" s="61" t="s">
        <v>19</v>
      </c>
      <c r="G22" s="160"/>
      <c r="H22" s="61">
        <v>20</v>
      </c>
      <c r="I22" s="61"/>
      <c r="J22" s="61">
        <v>30</v>
      </c>
      <c r="K22" s="61"/>
      <c r="L22" s="61"/>
      <c r="M22" s="61"/>
      <c r="N22" s="61"/>
      <c r="O22" s="61">
        <v>50</v>
      </c>
      <c r="P22" s="61">
        <v>2</v>
      </c>
      <c r="Q22" s="61">
        <v>1.3</v>
      </c>
      <c r="R22" s="61">
        <v>0.7</v>
      </c>
      <c r="S22" s="61">
        <v>10</v>
      </c>
      <c r="T22" s="10"/>
    </row>
    <row r="23" spans="1:20">
      <c r="A23" s="70">
        <v>2</v>
      </c>
      <c r="B23" s="157"/>
      <c r="C23" s="11">
        <v>1</v>
      </c>
      <c r="D23" s="69" t="s">
        <v>108</v>
      </c>
      <c r="E23" s="69" t="s">
        <v>20</v>
      </c>
      <c r="F23" s="61" t="s">
        <v>19</v>
      </c>
      <c r="G23" s="61">
        <v>10</v>
      </c>
      <c r="H23" s="61">
        <v>20</v>
      </c>
      <c r="I23" s="61"/>
      <c r="J23" s="61"/>
      <c r="K23" s="61"/>
      <c r="L23" s="61">
        <v>10</v>
      </c>
      <c r="M23" s="61"/>
      <c r="N23" s="61"/>
      <c r="O23" s="61">
        <v>30</v>
      </c>
      <c r="P23" s="61">
        <v>1</v>
      </c>
      <c r="Q23" s="61">
        <v>0.7</v>
      </c>
      <c r="R23" s="61">
        <v>0.3</v>
      </c>
      <c r="S23" s="61"/>
      <c r="T23" s="10"/>
    </row>
    <row r="24" spans="1:20">
      <c r="A24" s="70">
        <v>3</v>
      </c>
      <c r="B24" s="157"/>
      <c r="C24" s="11">
        <v>1</v>
      </c>
      <c r="D24" s="69" t="s">
        <v>56</v>
      </c>
      <c r="E24" s="69" t="s">
        <v>25</v>
      </c>
      <c r="F24" s="61" t="s">
        <v>19</v>
      </c>
      <c r="G24" s="61">
        <v>30</v>
      </c>
      <c r="H24" s="61">
        <v>20</v>
      </c>
      <c r="I24" s="61"/>
      <c r="J24" s="61">
        <v>30</v>
      </c>
      <c r="K24" s="61"/>
      <c r="L24" s="61"/>
      <c r="M24" s="61"/>
      <c r="N24" s="61"/>
      <c r="O24" s="61">
        <v>50</v>
      </c>
      <c r="P24" s="61">
        <v>2</v>
      </c>
      <c r="Q24" s="61">
        <v>1.3</v>
      </c>
      <c r="R24" s="61">
        <v>0.7</v>
      </c>
      <c r="S24" s="61">
        <v>10</v>
      </c>
      <c r="T24" s="10"/>
    </row>
    <row r="25" spans="1:20">
      <c r="A25" s="161">
        <v>4</v>
      </c>
      <c r="B25" s="157"/>
      <c r="C25" s="11">
        <v>1</v>
      </c>
      <c r="D25" s="87" t="s">
        <v>193</v>
      </c>
      <c r="E25" s="181" t="s">
        <v>50</v>
      </c>
      <c r="F25" s="61" t="s">
        <v>21</v>
      </c>
      <c r="G25" s="176">
        <v>30</v>
      </c>
      <c r="H25" s="61">
        <v>10</v>
      </c>
      <c r="I25" s="61">
        <v>15</v>
      </c>
      <c r="J25" s="61"/>
      <c r="K25" s="61"/>
      <c r="L25" s="61"/>
      <c r="M25" s="61"/>
      <c r="N25" s="61"/>
      <c r="O25" s="61">
        <v>25</v>
      </c>
      <c r="P25" s="61">
        <v>1</v>
      </c>
      <c r="Q25" s="61">
        <v>0.7</v>
      </c>
      <c r="R25" s="61">
        <v>0.3</v>
      </c>
      <c r="S25" s="61">
        <v>5</v>
      </c>
      <c r="T25" s="10"/>
    </row>
    <row r="26" spans="1:20">
      <c r="A26" s="162"/>
      <c r="B26" s="157"/>
      <c r="C26" s="11">
        <v>1</v>
      </c>
      <c r="D26" s="87" t="s">
        <v>194</v>
      </c>
      <c r="E26" s="181"/>
      <c r="F26" s="61" t="s">
        <v>19</v>
      </c>
      <c r="G26" s="177"/>
      <c r="H26" s="61">
        <v>40</v>
      </c>
      <c r="I26" s="61"/>
      <c r="J26" s="61">
        <v>15</v>
      </c>
      <c r="K26" s="61"/>
      <c r="L26" s="61"/>
      <c r="M26" s="61"/>
      <c r="N26" s="61"/>
      <c r="O26" s="61">
        <v>55</v>
      </c>
      <c r="P26" s="61">
        <v>3</v>
      </c>
      <c r="Q26" s="61">
        <v>2</v>
      </c>
      <c r="R26" s="61">
        <v>1</v>
      </c>
      <c r="S26" s="61">
        <v>20</v>
      </c>
      <c r="T26" s="10"/>
    </row>
    <row r="27" spans="1:20">
      <c r="A27" s="70">
        <v>5</v>
      </c>
      <c r="B27" s="157"/>
      <c r="C27" s="11">
        <v>1</v>
      </c>
      <c r="D27" s="69" t="s">
        <v>109</v>
      </c>
      <c r="E27" s="69" t="s">
        <v>44</v>
      </c>
      <c r="F27" s="61" t="s">
        <v>21</v>
      </c>
      <c r="G27" s="61">
        <v>20</v>
      </c>
      <c r="H27" s="61">
        <v>10</v>
      </c>
      <c r="I27" s="61"/>
      <c r="J27" s="61"/>
      <c r="K27" s="61"/>
      <c r="L27" s="61">
        <v>20</v>
      </c>
      <c r="M27" s="61"/>
      <c r="N27" s="61"/>
      <c r="O27" s="61">
        <v>30</v>
      </c>
      <c r="P27" s="61">
        <v>1</v>
      </c>
      <c r="Q27" s="61">
        <v>0.7</v>
      </c>
      <c r="R27" s="61">
        <v>0.3</v>
      </c>
      <c r="S27" s="61"/>
      <c r="T27" s="10"/>
    </row>
    <row r="28" spans="1:20">
      <c r="A28" s="169">
        <v>6</v>
      </c>
      <c r="B28" s="157"/>
      <c r="C28" s="11">
        <v>1</v>
      </c>
      <c r="D28" s="69" t="s">
        <v>59</v>
      </c>
      <c r="E28" s="159" t="s">
        <v>38</v>
      </c>
      <c r="F28" s="61" t="s">
        <v>18</v>
      </c>
      <c r="G28" s="160">
        <v>25</v>
      </c>
      <c r="H28" s="61">
        <v>20</v>
      </c>
      <c r="I28" s="61">
        <v>10</v>
      </c>
      <c r="J28" s="61"/>
      <c r="K28" s="61"/>
      <c r="L28" s="61"/>
      <c r="M28" s="61"/>
      <c r="N28" s="61"/>
      <c r="O28" s="61">
        <v>30</v>
      </c>
      <c r="P28" s="61">
        <v>1</v>
      </c>
      <c r="Q28" s="61">
        <v>0.7</v>
      </c>
      <c r="R28" s="61">
        <v>0.3</v>
      </c>
      <c r="S28" s="61"/>
      <c r="T28" s="10"/>
    </row>
    <row r="29" spans="1:20">
      <c r="A29" s="169"/>
      <c r="B29" s="157"/>
      <c r="C29" s="11">
        <v>1</v>
      </c>
      <c r="D29" s="69" t="s">
        <v>110</v>
      </c>
      <c r="E29" s="167"/>
      <c r="F29" s="61" t="s">
        <v>19</v>
      </c>
      <c r="G29" s="160"/>
      <c r="H29" s="61">
        <v>30</v>
      </c>
      <c r="I29" s="61"/>
      <c r="J29" s="61">
        <v>15</v>
      </c>
      <c r="K29" s="61"/>
      <c r="L29" s="61"/>
      <c r="M29" s="61"/>
      <c r="N29" s="61"/>
      <c r="O29" s="61">
        <v>45</v>
      </c>
      <c r="P29" s="61">
        <v>2</v>
      </c>
      <c r="Q29" s="61">
        <v>1.3</v>
      </c>
      <c r="R29" s="61">
        <v>0.7</v>
      </c>
      <c r="S29" s="61">
        <v>15</v>
      </c>
      <c r="T29" s="10"/>
    </row>
    <row r="30" spans="1:20">
      <c r="A30" s="161" t="s">
        <v>65</v>
      </c>
      <c r="B30" s="157"/>
      <c r="C30" s="11">
        <v>1</v>
      </c>
      <c r="D30" s="60" t="s">
        <v>111</v>
      </c>
      <c r="E30" s="127" t="s">
        <v>45</v>
      </c>
      <c r="F30" s="19" t="s">
        <v>18</v>
      </c>
      <c r="G30" s="128">
        <v>55</v>
      </c>
      <c r="H30" s="34">
        <v>25</v>
      </c>
      <c r="I30" s="19">
        <v>25</v>
      </c>
      <c r="J30" s="35"/>
      <c r="K30" s="19"/>
      <c r="L30" s="19"/>
      <c r="M30" s="19"/>
      <c r="N30" s="19"/>
      <c r="O30" s="19">
        <v>50</v>
      </c>
      <c r="P30" s="19">
        <v>3</v>
      </c>
      <c r="Q30" s="19">
        <v>2</v>
      </c>
      <c r="R30" s="19">
        <v>1</v>
      </c>
      <c r="S30" s="19">
        <v>25</v>
      </c>
      <c r="T30" s="10"/>
    </row>
    <row r="31" spans="1:20">
      <c r="A31" s="162"/>
      <c r="B31" s="157"/>
      <c r="C31" s="11">
        <v>1</v>
      </c>
      <c r="D31" s="60" t="s">
        <v>60</v>
      </c>
      <c r="E31" s="127"/>
      <c r="F31" s="34" t="s">
        <v>19</v>
      </c>
      <c r="G31" s="129"/>
      <c r="H31" s="34">
        <v>25</v>
      </c>
      <c r="I31" s="19"/>
      <c r="J31" s="19">
        <v>30</v>
      </c>
      <c r="K31" s="19"/>
      <c r="L31" s="19"/>
      <c r="M31" s="19"/>
      <c r="N31" s="19"/>
      <c r="O31" s="34">
        <v>55</v>
      </c>
      <c r="P31" s="34">
        <v>3</v>
      </c>
      <c r="Q31" s="19">
        <v>2</v>
      </c>
      <c r="R31" s="19">
        <v>1</v>
      </c>
      <c r="S31" s="34">
        <v>20</v>
      </c>
      <c r="T31" s="10"/>
    </row>
    <row r="32" spans="1:20">
      <c r="A32" s="161" t="s">
        <v>66</v>
      </c>
      <c r="B32" s="157"/>
      <c r="C32" s="11">
        <v>1</v>
      </c>
      <c r="D32" s="60" t="s">
        <v>112</v>
      </c>
      <c r="E32" s="130" t="s">
        <v>69</v>
      </c>
      <c r="F32" s="19" t="s">
        <v>18</v>
      </c>
      <c r="G32" s="128">
        <v>55</v>
      </c>
      <c r="H32" s="34">
        <v>25</v>
      </c>
      <c r="I32" s="19">
        <v>25</v>
      </c>
      <c r="J32" s="35"/>
      <c r="K32" s="19"/>
      <c r="L32" s="19"/>
      <c r="M32" s="19"/>
      <c r="N32" s="19"/>
      <c r="O32" s="19">
        <v>50</v>
      </c>
      <c r="P32" s="19">
        <v>3</v>
      </c>
      <c r="Q32" s="19">
        <v>2</v>
      </c>
      <c r="R32" s="19">
        <v>1</v>
      </c>
      <c r="S32" s="19">
        <v>25</v>
      </c>
      <c r="T32" s="10"/>
    </row>
    <row r="33" spans="1:20">
      <c r="A33" s="162"/>
      <c r="B33" s="157"/>
      <c r="C33" s="11">
        <v>1</v>
      </c>
      <c r="D33" s="60" t="s">
        <v>113</v>
      </c>
      <c r="E33" s="131"/>
      <c r="F33" s="34" t="s">
        <v>19</v>
      </c>
      <c r="G33" s="129"/>
      <c r="H33" s="34">
        <v>25</v>
      </c>
      <c r="I33" s="19"/>
      <c r="J33" s="19">
        <v>30</v>
      </c>
      <c r="K33" s="19"/>
      <c r="L33" s="19"/>
      <c r="M33" s="19"/>
      <c r="N33" s="19"/>
      <c r="O33" s="34">
        <v>55</v>
      </c>
      <c r="P33" s="34">
        <v>3</v>
      </c>
      <c r="Q33" s="19">
        <v>2</v>
      </c>
      <c r="R33" s="19">
        <v>1</v>
      </c>
      <c r="S33" s="34">
        <v>20</v>
      </c>
      <c r="T33" s="10"/>
    </row>
    <row r="34" spans="1:20" ht="22.5">
      <c r="A34" s="70" t="s">
        <v>67</v>
      </c>
      <c r="B34" s="157"/>
      <c r="C34" s="11">
        <v>1</v>
      </c>
      <c r="D34" s="64" t="s">
        <v>114</v>
      </c>
      <c r="E34" s="64" t="s">
        <v>39</v>
      </c>
      <c r="F34" s="20" t="s">
        <v>19</v>
      </c>
      <c r="G34" s="20">
        <v>20</v>
      </c>
      <c r="H34" s="20">
        <v>30</v>
      </c>
      <c r="I34" s="20"/>
      <c r="J34" s="20"/>
      <c r="K34" s="20"/>
      <c r="L34" s="20">
        <v>20</v>
      </c>
      <c r="M34" s="20"/>
      <c r="N34" s="20"/>
      <c r="O34" s="20">
        <v>50</v>
      </c>
      <c r="P34" s="20">
        <v>3</v>
      </c>
      <c r="Q34" s="20">
        <v>2.2000000000000002</v>
      </c>
      <c r="R34" s="20">
        <v>0.8</v>
      </c>
      <c r="S34" s="20">
        <v>25</v>
      </c>
    </row>
    <row r="35" spans="1:20" ht="33.75">
      <c r="A35" s="70" t="s">
        <v>68</v>
      </c>
      <c r="B35" s="157"/>
      <c r="C35" s="11">
        <v>1</v>
      </c>
      <c r="D35" s="64" t="s">
        <v>115</v>
      </c>
      <c r="E35" s="64" t="s">
        <v>40</v>
      </c>
      <c r="F35" s="20" t="s">
        <v>19</v>
      </c>
      <c r="G35" s="20">
        <v>20</v>
      </c>
      <c r="H35" s="20">
        <v>30</v>
      </c>
      <c r="I35" s="20"/>
      <c r="J35" s="20"/>
      <c r="K35" s="20"/>
      <c r="L35" s="20">
        <v>20</v>
      </c>
      <c r="M35" s="20"/>
      <c r="N35" s="20"/>
      <c r="O35" s="20">
        <v>50</v>
      </c>
      <c r="P35" s="20">
        <v>3</v>
      </c>
      <c r="Q35" s="20">
        <v>2.2000000000000002</v>
      </c>
      <c r="R35" s="20">
        <v>0.8</v>
      </c>
      <c r="S35" s="20">
        <v>25</v>
      </c>
      <c r="T35" s="10"/>
    </row>
    <row r="36" spans="1:20">
      <c r="A36" s="70">
        <v>9</v>
      </c>
      <c r="B36" s="157"/>
      <c r="C36" s="11">
        <v>1</v>
      </c>
      <c r="D36" s="69" t="s">
        <v>63</v>
      </c>
      <c r="E36" s="66" t="s">
        <v>62</v>
      </c>
      <c r="F36" s="61" t="s">
        <v>19</v>
      </c>
      <c r="G36" s="61">
        <v>0</v>
      </c>
      <c r="H36" s="61">
        <v>168</v>
      </c>
      <c r="I36" s="61"/>
      <c r="J36" s="61"/>
      <c r="K36" s="61"/>
      <c r="L36" s="61"/>
      <c r="M36" s="61"/>
      <c r="N36" s="61">
        <v>0</v>
      </c>
      <c r="O36" s="61">
        <v>168</v>
      </c>
      <c r="P36" s="61">
        <v>6</v>
      </c>
      <c r="Q36" s="5">
        <v>0</v>
      </c>
      <c r="R36" s="5">
        <v>6</v>
      </c>
      <c r="S36" s="61">
        <v>0</v>
      </c>
      <c r="T36" s="10"/>
    </row>
    <row r="37" spans="1:20">
      <c r="A37" s="2"/>
      <c r="B37" s="157"/>
      <c r="C37" s="154" t="s">
        <v>23</v>
      </c>
      <c r="D37" s="154"/>
      <c r="E37" s="154"/>
      <c r="F37" s="154"/>
      <c r="G37" s="67">
        <f>SUM(G21:G36)-G30-G34</f>
        <v>245</v>
      </c>
      <c r="H37" s="67">
        <f>SUM(H21:H36)-H30-H31-H34</f>
        <v>438</v>
      </c>
      <c r="I37" s="67">
        <f t="shared" ref="I37:S37" si="0">SUM(I21:I36)-I30-I31-I34</f>
        <v>75</v>
      </c>
      <c r="J37" s="67">
        <f t="shared" si="0"/>
        <v>120</v>
      </c>
      <c r="K37" s="67">
        <f t="shared" si="0"/>
        <v>0</v>
      </c>
      <c r="L37" s="67">
        <f t="shared" si="0"/>
        <v>50</v>
      </c>
      <c r="M37" s="67">
        <f t="shared" si="0"/>
        <v>0</v>
      </c>
      <c r="N37" s="67">
        <f t="shared" si="0"/>
        <v>0</v>
      </c>
      <c r="O37" s="67">
        <f t="shared" si="0"/>
        <v>683</v>
      </c>
      <c r="P37" s="67">
        <f t="shared" si="0"/>
        <v>30</v>
      </c>
      <c r="Q37" s="67">
        <f t="shared" si="0"/>
        <v>16.2</v>
      </c>
      <c r="R37" s="67">
        <f t="shared" si="0"/>
        <v>13.8</v>
      </c>
      <c r="S37" s="67">
        <f t="shared" si="0"/>
        <v>145</v>
      </c>
      <c r="T37" s="10"/>
    </row>
    <row r="38" spans="1:20">
      <c r="A38" s="155">
        <v>10</v>
      </c>
      <c r="B38" s="157"/>
      <c r="C38" s="11">
        <v>2</v>
      </c>
      <c r="D38" s="28" t="s">
        <v>116</v>
      </c>
      <c r="E38" s="159" t="s">
        <v>46</v>
      </c>
      <c r="F38" s="61" t="s">
        <v>18</v>
      </c>
      <c r="G38" s="160">
        <v>25</v>
      </c>
      <c r="H38" s="61">
        <v>15</v>
      </c>
      <c r="I38" s="61">
        <v>10</v>
      </c>
      <c r="J38" s="61"/>
      <c r="K38" s="61"/>
      <c r="L38" s="61"/>
      <c r="M38" s="61"/>
      <c r="N38" s="61"/>
      <c r="O38" s="61">
        <v>25</v>
      </c>
      <c r="P38" s="61">
        <v>1</v>
      </c>
      <c r="Q38" s="5">
        <v>0.5</v>
      </c>
      <c r="R38" s="5">
        <v>0.5</v>
      </c>
      <c r="S38" s="61">
        <v>5</v>
      </c>
      <c r="T38" s="10"/>
    </row>
    <row r="39" spans="1:20">
      <c r="A39" s="155"/>
      <c r="B39" s="157"/>
      <c r="C39" s="11">
        <v>2</v>
      </c>
      <c r="D39" s="28" t="s">
        <v>117</v>
      </c>
      <c r="E39" s="159"/>
      <c r="F39" s="61" t="s">
        <v>19</v>
      </c>
      <c r="G39" s="160"/>
      <c r="H39" s="61">
        <v>30</v>
      </c>
      <c r="I39" s="61"/>
      <c r="J39" s="61">
        <v>15</v>
      </c>
      <c r="K39" s="61"/>
      <c r="L39" s="61"/>
      <c r="M39" s="61"/>
      <c r="N39" s="61"/>
      <c r="O39" s="61">
        <v>45</v>
      </c>
      <c r="P39" s="61">
        <v>2</v>
      </c>
      <c r="Q39" s="5">
        <v>1.3</v>
      </c>
      <c r="R39" s="5">
        <v>0.7</v>
      </c>
      <c r="S39" s="61">
        <v>15</v>
      </c>
      <c r="T39" s="10"/>
    </row>
    <row r="40" spans="1:20">
      <c r="A40" s="155">
        <v>11</v>
      </c>
      <c r="B40" s="157"/>
      <c r="C40" s="11">
        <v>2</v>
      </c>
      <c r="D40" s="28" t="s">
        <v>167</v>
      </c>
      <c r="E40" s="159" t="s">
        <v>22</v>
      </c>
      <c r="F40" s="61" t="s">
        <v>18</v>
      </c>
      <c r="G40" s="160">
        <v>20</v>
      </c>
      <c r="H40" s="61">
        <v>10</v>
      </c>
      <c r="I40" s="61">
        <v>10</v>
      </c>
      <c r="J40" s="61"/>
      <c r="K40" s="61"/>
      <c r="L40" s="61"/>
      <c r="M40" s="61"/>
      <c r="N40" s="61"/>
      <c r="O40" s="61">
        <v>25</v>
      </c>
      <c r="P40" s="61">
        <v>1</v>
      </c>
      <c r="Q40" s="5">
        <v>0.8</v>
      </c>
      <c r="R40" s="5">
        <v>0.2</v>
      </c>
      <c r="S40" s="61">
        <v>5</v>
      </c>
      <c r="T40" s="10"/>
    </row>
    <row r="41" spans="1:20">
      <c r="A41" s="155"/>
      <c r="B41" s="157"/>
      <c r="C41" s="11">
        <v>2</v>
      </c>
      <c r="D41" s="69" t="s">
        <v>118</v>
      </c>
      <c r="E41" s="167"/>
      <c r="F41" s="61" t="s">
        <v>19</v>
      </c>
      <c r="G41" s="160"/>
      <c r="H41" s="61">
        <v>30</v>
      </c>
      <c r="I41" s="61"/>
      <c r="J41" s="61">
        <v>10</v>
      </c>
      <c r="K41" s="61"/>
      <c r="L41" s="61"/>
      <c r="M41" s="61"/>
      <c r="N41" s="61"/>
      <c r="O41" s="61">
        <v>40</v>
      </c>
      <c r="P41" s="61">
        <v>2</v>
      </c>
      <c r="Q41" s="5">
        <v>1.3</v>
      </c>
      <c r="R41" s="5">
        <v>0.7</v>
      </c>
      <c r="S41" s="61">
        <v>20</v>
      </c>
      <c r="T41" s="10"/>
    </row>
    <row r="42" spans="1:20">
      <c r="A42" s="70">
        <v>12</v>
      </c>
      <c r="B42" s="157"/>
      <c r="C42" s="11">
        <v>2</v>
      </c>
      <c r="D42" s="69" t="s">
        <v>104</v>
      </c>
      <c r="E42" s="69" t="s">
        <v>25</v>
      </c>
      <c r="F42" s="61" t="s">
        <v>19</v>
      </c>
      <c r="G42" s="61">
        <v>30</v>
      </c>
      <c r="H42" s="61">
        <v>25</v>
      </c>
      <c r="I42" s="61"/>
      <c r="J42" s="61">
        <v>30</v>
      </c>
      <c r="K42" s="61"/>
      <c r="L42" s="61"/>
      <c r="M42" s="61"/>
      <c r="N42" s="61"/>
      <c r="O42" s="61">
        <v>55</v>
      </c>
      <c r="P42" s="61">
        <v>2</v>
      </c>
      <c r="Q42" s="5">
        <v>1.2</v>
      </c>
      <c r="R42" s="5">
        <v>0.8</v>
      </c>
      <c r="S42" s="61">
        <v>5</v>
      </c>
      <c r="T42" s="10"/>
    </row>
    <row r="43" spans="1:20">
      <c r="A43" s="161">
        <v>13</v>
      </c>
      <c r="B43" s="157"/>
      <c r="C43" s="11">
        <v>2</v>
      </c>
      <c r="D43" s="69" t="s">
        <v>119</v>
      </c>
      <c r="E43" s="175" t="s">
        <v>41</v>
      </c>
      <c r="F43" s="61" t="s">
        <v>18</v>
      </c>
      <c r="G43" s="176">
        <v>20</v>
      </c>
      <c r="H43" s="61">
        <v>15</v>
      </c>
      <c r="I43" s="61">
        <v>10</v>
      </c>
      <c r="J43" s="61"/>
      <c r="K43" s="61"/>
      <c r="L43" s="61"/>
      <c r="M43" s="61"/>
      <c r="N43" s="61"/>
      <c r="O43" s="61">
        <v>25</v>
      </c>
      <c r="P43" s="61">
        <v>1</v>
      </c>
      <c r="Q43" s="5">
        <v>0.7</v>
      </c>
      <c r="R43" s="5">
        <v>0.3</v>
      </c>
      <c r="S43" s="61">
        <v>5</v>
      </c>
      <c r="T43" s="10"/>
    </row>
    <row r="44" spans="1:20" ht="18" customHeight="1">
      <c r="A44" s="162"/>
      <c r="B44" s="157"/>
      <c r="C44" s="11">
        <v>2</v>
      </c>
      <c r="D44" s="69" t="s">
        <v>120</v>
      </c>
      <c r="E44" s="171"/>
      <c r="F44" s="61" t="s">
        <v>19</v>
      </c>
      <c r="G44" s="177"/>
      <c r="H44" s="61">
        <v>15</v>
      </c>
      <c r="I44" s="61"/>
      <c r="J44" s="61"/>
      <c r="K44" s="61">
        <v>10</v>
      </c>
      <c r="L44" s="61"/>
      <c r="M44" s="61"/>
      <c r="N44" s="61"/>
      <c r="O44" s="61">
        <v>25</v>
      </c>
      <c r="P44" s="61">
        <v>1</v>
      </c>
      <c r="Q44" s="5">
        <v>0.8</v>
      </c>
      <c r="R44" s="5">
        <v>0.2</v>
      </c>
      <c r="S44" s="61">
        <v>5</v>
      </c>
      <c r="T44" s="10"/>
    </row>
    <row r="45" spans="1:20">
      <c r="A45" s="169">
        <v>14</v>
      </c>
      <c r="B45" s="157"/>
      <c r="C45" s="11">
        <v>2</v>
      </c>
      <c r="D45" s="69" t="s">
        <v>121</v>
      </c>
      <c r="E45" s="178" t="s">
        <v>42</v>
      </c>
      <c r="F45" s="61" t="s">
        <v>18</v>
      </c>
      <c r="G45" s="176">
        <v>25</v>
      </c>
      <c r="H45" s="61">
        <v>10</v>
      </c>
      <c r="I45" s="61">
        <v>15</v>
      </c>
      <c r="J45" s="61"/>
      <c r="K45" s="61"/>
      <c r="L45" s="61"/>
      <c r="M45" s="61"/>
      <c r="N45" s="61"/>
      <c r="O45" s="61">
        <v>25</v>
      </c>
      <c r="P45" s="61">
        <v>1</v>
      </c>
      <c r="Q45" s="5">
        <v>0.7</v>
      </c>
      <c r="R45" s="5">
        <v>0.3</v>
      </c>
      <c r="S45" s="61">
        <v>5</v>
      </c>
      <c r="T45" s="10"/>
    </row>
    <row r="46" spans="1:20" ht="21" customHeight="1">
      <c r="A46" s="169"/>
      <c r="B46" s="157"/>
      <c r="C46" s="11">
        <v>2</v>
      </c>
      <c r="D46" s="69" t="s">
        <v>122</v>
      </c>
      <c r="E46" s="179"/>
      <c r="F46" s="61" t="s">
        <v>19</v>
      </c>
      <c r="G46" s="177"/>
      <c r="H46" s="61">
        <v>15</v>
      </c>
      <c r="I46" s="61"/>
      <c r="J46" s="61"/>
      <c r="K46" s="61">
        <v>10</v>
      </c>
      <c r="L46" s="61"/>
      <c r="M46" s="61"/>
      <c r="N46" s="61"/>
      <c r="O46" s="61">
        <v>25</v>
      </c>
      <c r="P46" s="61">
        <v>1</v>
      </c>
      <c r="Q46" s="5">
        <v>0.8</v>
      </c>
      <c r="R46" s="5">
        <v>0.2</v>
      </c>
      <c r="S46" s="61">
        <v>5</v>
      </c>
      <c r="T46" s="10"/>
    </row>
    <row r="47" spans="1:20">
      <c r="A47" s="161" t="s">
        <v>70</v>
      </c>
      <c r="B47" s="157"/>
      <c r="C47" s="11">
        <v>2</v>
      </c>
      <c r="D47" s="23" t="s">
        <v>123</v>
      </c>
      <c r="E47" s="132" t="s">
        <v>209</v>
      </c>
      <c r="F47" s="30" t="s">
        <v>21</v>
      </c>
      <c r="G47" s="134">
        <v>55</v>
      </c>
      <c r="H47" s="30">
        <v>25</v>
      </c>
      <c r="I47" s="30">
        <v>25</v>
      </c>
      <c r="J47" s="30"/>
      <c r="K47" s="30"/>
      <c r="L47" s="30"/>
      <c r="M47" s="30"/>
      <c r="N47" s="30"/>
      <c r="O47" s="30">
        <v>50</v>
      </c>
      <c r="P47" s="30">
        <v>3</v>
      </c>
      <c r="Q47" s="31">
        <v>2</v>
      </c>
      <c r="R47" s="31">
        <v>1</v>
      </c>
      <c r="S47" s="30">
        <v>25</v>
      </c>
      <c r="T47" s="10"/>
    </row>
    <row r="48" spans="1:20">
      <c r="A48" s="162"/>
      <c r="B48" s="157"/>
      <c r="C48" s="11">
        <v>2</v>
      </c>
      <c r="D48" s="23" t="s">
        <v>124</v>
      </c>
      <c r="E48" s="133"/>
      <c r="F48" s="36" t="s">
        <v>19</v>
      </c>
      <c r="G48" s="135"/>
      <c r="H48" s="30">
        <v>20</v>
      </c>
      <c r="I48" s="30"/>
      <c r="J48" s="30"/>
      <c r="K48" s="30">
        <v>30</v>
      </c>
      <c r="L48" s="30"/>
      <c r="M48" s="30"/>
      <c r="N48" s="30"/>
      <c r="O48" s="36">
        <v>50</v>
      </c>
      <c r="P48" s="37">
        <v>3</v>
      </c>
      <c r="Q48" s="31">
        <v>2.2000000000000002</v>
      </c>
      <c r="R48" s="31">
        <v>0.8</v>
      </c>
      <c r="S48" s="36">
        <v>25</v>
      </c>
      <c r="T48" s="10"/>
    </row>
    <row r="49" spans="1:20">
      <c r="A49" s="161" t="s">
        <v>71</v>
      </c>
      <c r="B49" s="157"/>
      <c r="C49" s="11">
        <v>2</v>
      </c>
      <c r="D49" s="23" t="s">
        <v>125</v>
      </c>
      <c r="E49" s="132" t="s">
        <v>47</v>
      </c>
      <c r="F49" s="30" t="s">
        <v>21</v>
      </c>
      <c r="G49" s="134">
        <v>55</v>
      </c>
      <c r="H49" s="30">
        <v>25</v>
      </c>
      <c r="I49" s="30">
        <v>25</v>
      </c>
      <c r="J49" s="30"/>
      <c r="K49" s="30"/>
      <c r="L49" s="30"/>
      <c r="M49" s="30"/>
      <c r="N49" s="30"/>
      <c r="O49" s="30">
        <v>50</v>
      </c>
      <c r="P49" s="30">
        <v>3</v>
      </c>
      <c r="Q49" s="31">
        <v>2</v>
      </c>
      <c r="R49" s="31">
        <v>1</v>
      </c>
      <c r="S49" s="30">
        <v>25</v>
      </c>
      <c r="T49" s="10"/>
    </row>
    <row r="50" spans="1:20">
      <c r="A50" s="162"/>
      <c r="B50" s="157"/>
      <c r="C50" s="11">
        <v>2</v>
      </c>
      <c r="D50" s="23" t="s">
        <v>126</v>
      </c>
      <c r="E50" s="133"/>
      <c r="F50" s="36" t="s">
        <v>19</v>
      </c>
      <c r="G50" s="135"/>
      <c r="H50" s="30">
        <v>20</v>
      </c>
      <c r="I50" s="30"/>
      <c r="J50" s="30"/>
      <c r="K50" s="30">
        <v>30</v>
      </c>
      <c r="L50" s="30"/>
      <c r="M50" s="30"/>
      <c r="N50" s="30"/>
      <c r="O50" s="36">
        <v>50</v>
      </c>
      <c r="P50" s="37">
        <v>3</v>
      </c>
      <c r="Q50" s="31">
        <v>2.2000000000000002</v>
      </c>
      <c r="R50" s="31">
        <v>0.8</v>
      </c>
      <c r="S50" s="36">
        <v>25</v>
      </c>
      <c r="T50" s="10"/>
    </row>
    <row r="51" spans="1:20">
      <c r="A51" s="70" t="s">
        <v>72</v>
      </c>
      <c r="B51" s="157"/>
      <c r="C51" s="11">
        <v>2</v>
      </c>
      <c r="D51" s="32" t="s">
        <v>127</v>
      </c>
      <c r="E51" s="32" t="s">
        <v>53</v>
      </c>
      <c r="F51" s="21" t="s">
        <v>19</v>
      </c>
      <c r="G51" s="21">
        <v>20</v>
      </c>
      <c r="H51" s="21">
        <v>30</v>
      </c>
      <c r="I51" s="21"/>
      <c r="J51" s="21"/>
      <c r="K51" s="21">
        <v>20</v>
      </c>
      <c r="L51" s="21"/>
      <c r="M51" s="21"/>
      <c r="N51" s="21"/>
      <c r="O51" s="21">
        <v>50</v>
      </c>
      <c r="P51" s="21">
        <v>3</v>
      </c>
      <c r="Q51" s="33">
        <v>2.2000000000000002</v>
      </c>
      <c r="R51" s="33">
        <v>0.8</v>
      </c>
      <c r="S51" s="21">
        <v>25</v>
      </c>
      <c r="T51" s="10"/>
    </row>
    <row r="52" spans="1:20">
      <c r="A52" s="70" t="s">
        <v>73</v>
      </c>
      <c r="B52" s="157"/>
      <c r="C52" s="11">
        <v>2</v>
      </c>
      <c r="D52" s="32" t="s">
        <v>128</v>
      </c>
      <c r="E52" s="32" t="s">
        <v>29</v>
      </c>
      <c r="F52" s="21" t="s">
        <v>19</v>
      </c>
      <c r="G52" s="21">
        <v>20</v>
      </c>
      <c r="H52" s="21">
        <v>30</v>
      </c>
      <c r="I52" s="21"/>
      <c r="J52" s="21"/>
      <c r="K52" s="21">
        <v>20</v>
      </c>
      <c r="L52" s="21"/>
      <c r="M52" s="21"/>
      <c r="N52" s="21"/>
      <c r="O52" s="21">
        <v>50</v>
      </c>
      <c r="P52" s="21">
        <v>3</v>
      </c>
      <c r="Q52" s="33">
        <v>2.2000000000000002</v>
      </c>
      <c r="R52" s="33">
        <v>0.8</v>
      </c>
      <c r="S52" s="21">
        <v>25</v>
      </c>
      <c r="T52" s="10"/>
    </row>
    <row r="53" spans="1:20" ht="19.5" customHeight="1">
      <c r="A53" s="70" t="s">
        <v>74</v>
      </c>
      <c r="B53" s="157"/>
      <c r="C53" s="11">
        <v>2</v>
      </c>
      <c r="D53" s="88" t="s">
        <v>196</v>
      </c>
      <c r="E53" s="88" t="s">
        <v>195</v>
      </c>
      <c r="F53" s="51" t="s">
        <v>19</v>
      </c>
      <c r="G53" s="51">
        <v>20</v>
      </c>
      <c r="H53" s="51">
        <v>30</v>
      </c>
      <c r="I53" s="51"/>
      <c r="J53" s="51"/>
      <c r="K53" s="51">
        <v>20</v>
      </c>
      <c r="L53" s="51"/>
      <c r="M53" s="51"/>
      <c r="N53" s="51"/>
      <c r="O53" s="51">
        <v>50</v>
      </c>
      <c r="P53" s="51">
        <v>3</v>
      </c>
      <c r="Q53" s="52">
        <v>2.2000000000000002</v>
      </c>
      <c r="R53" s="53">
        <v>0.8</v>
      </c>
      <c r="S53" s="51">
        <v>25</v>
      </c>
      <c r="T53" s="10"/>
    </row>
    <row r="54" spans="1:20" ht="22.5">
      <c r="A54" s="70" t="s">
        <v>75</v>
      </c>
      <c r="B54" s="157"/>
      <c r="C54" s="11">
        <v>2</v>
      </c>
      <c r="D54" s="88" t="s">
        <v>197</v>
      </c>
      <c r="E54" s="50" t="s">
        <v>55</v>
      </c>
      <c r="F54" s="51" t="s">
        <v>19</v>
      </c>
      <c r="G54" s="51">
        <v>20</v>
      </c>
      <c r="H54" s="51">
        <v>30</v>
      </c>
      <c r="I54" s="51"/>
      <c r="J54" s="51"/>
      <c r="K54" s="51">
        <v>20</v>
      </c>
      <c r="L54" s="51"/>
      <c r="M54" s="51"/>
      <c r="N54" s="51"/>
      <c r="O54" s="51">
        <v>50</v>
      </c>
      <c r="P54" s="51">
        <v>3</v>
      </c>
      <c r="Q54" s="52">
        <v>2.2000000000000002</v>
      </c>
      <c r="R54" s="53">
        <v>0.8</v>
      </c>
      <c r="S54" s="51">
        <v>25</v>
      </c>
      <c r="T54" s="10"/>
    </row>
    <row r="55" spans="1:20">
      <c r="A55" s="70">
        <v>18</v>
      </c>
      <c r="B55" s="157"/>
      <c r="C55" s="11">
        <v>2</v>
      </c>
      <c r="D55" s="65" t="s">
        <v>142</v>
      </c>
      <c r="E55" s="69" t="s">
        <v>210</v>
      </c>
      <c r="F55" s="70" t="s">
        <v>19</v>
      </c>
      <c r="G55" s="70">
        <v>0</v>
      </c>
      <c r="H55" s="70">
        <v>168</v>
      </c>
      <c r="I55" s="70"/>
      <c r="J55" s="70"/>
      <c r="K55" s="70"/>
      <c r="L55" s="70"/>
      <c r="M55" s="70"/>
      <c r="N55" s="70">
        <v>0</v>
      </c>
      <c r="O55" s="70">
        <v>168</v>
      </c>
      <c r="P55" s="70">
        <v>6</v>
      </c>
      <c r="Q55" s="6">
        <v>0</v>
      </c>
      <c r="R55" s="6">
        <v>6</v>
      </c>
      <c r="S55" s="70">
        <v>0</v>
      </c>
      <c r="T55" s="10"/>
    </row>
    <row r="56" spans="1:20">
      <c r="A56" s="3"/>
      <c r="B56" s="158"/>
      <c r="C56" s="154" t="s">
        <v>26</v>
      </c>
      <c r="D56" s="154"/>
      <c r="E56" s="154"/>
      <c r="F56" s="154"/>
      <c r="G56" s="67">
        <f>SUM(G38:G55)-G47-G51-G53</f>
        <v>215</v>
      </c>
      <c r="H56" s="67">
        <f>SUM(H38:H55)-H47-H48-H51-H53</f>
        <v>438</v>
      </c>
      <c r="I56" s="67">
        <f t="shared" ref="I56:S56" si="1">SUM(I38:I55)-I47-I48-I51-I53</f>
        <v>70</v>
      </c>
      <c r="J56" s="67">
        <f t="shared" si="1"/>
        <v>55</v>
      </c>
      <c r="K56" s="67">
        <f t="shared" si="1"/>
        <v>90</v>
      </c>
      <c r="L56" s="67">
        <f t="shared" si="1"/>
        <v>0</v>
      </c>
      <c r="M56" s="67">
        <f t="shared" si="1"/>
        <v>0</v>
      </c>
      <c r="N56" s="67">
        <f t="shared" si="1"/>
        <v>0</v>
      </c>
      <c r="O56" s="67">
        <f t="shared" si="1"/>
        <v>658</v>
      </c>
      <c r="P56" s="67">
        <f t="shared" si="1"/>
        <v>30</v>
      </c>
      <c r="Q56" s="67">
        <f t="shared" si="1"/>
        <v>16.7</v>
      </c>
      <c r="R56" s="67">
        <f t="shared" si="1"/>
        <v>13.3</v>
      </c>
      <c r="S56" s="67">
        <f t="shared" si="1"/>
        <v>170</v>
      </c>
      <c r="T56" s="10"/>
    </row>
    <row r="57" spans="1:20">
      <c r="A57" s="137" t="s">
        <v>27</v>
      </c>
      <c r="B57" s="137"/>
      <c r="C57" s="137"/>
      <c r="D57" s="137"/>
      <c r="E57" s="137"/>
      <c r="F57" s="137"/>
      <c r="G57" s="7">
        <f>G37+G56</f>
        <v>460</v>
      </c>
      <c r="H57" s="7">
        <f t="shared" ref="H57:S57" si="2">H37+H56</f>
        <v>876</v>
      </c>
      <c r="I57" s="7">
        <f t="shared" si="2"/>
        <v>145</v>
      </c>
      <c r="J57" s="7">
        <f t="shared" si="2"/>
        <v>175</v>
      </c>
      <c r="K57" s="7">
        <f t="shared" si="2"/>
        <v>90</v>
      </c>
      <c r="L57" s="7">
        <f t="shared" si="2"/>
        <v>50</v>
      </c>
      <c r="M57" s="7">
        <f t="shared" si="2"/>
        <v>0</v>
      </c>
      <c r="N57" s="7">
        <f t="shared" si="2"/>
        <v>0</v>
      </c>
      <c r="O57" s="7">
        <f t="shared" si="2"/>
        <v>1341</v>
      </c>
      <c r="P57" s="7">
        <f t="shared" si="2"/>
        <v>60</v>
      </c>
      <c r="Q57" s="7">
        <f t="shared" si="2"/>
        <v>32.9</v>
      </c>
      <c r="R57" s="7">
        <f t="shared" si="2"/>
        <v>27.1</v>
      </c>
      <c r="S57" s="7">
        <f t="shared" si="2"/>
        <v>315</v>
      </c>
      <c r="T57" s="10"/>
    </row>
    <row r="58" spans="1:20">
      <c r="A58" s="155">
        <v>19</v>
      </c>
      <c r="B58" s="156" t="s">
        <v>28</v>
      </c>
      <c r="C58" s="11">
        <v>3</v>
      </c>
      <c r="D58" s="69" t="s">
        <v>145</v>
      </c>
      <c r="E58" s="159" t="s">
        <v>30</v>
      </c>
      <c r="F58" s="61" t="s">
        <v>18</v>
      </c>
      <c r="G58" s="160">
        <v>30</v>
      </c>
      <c r="H58" s="61">
        <v>10</v>
      </c>
      <c r="I58" s="61">
        <v>15</v>
      </c>
      <c r="J58" s="61"/>
      <c r="K58" s="61"/>
      <c r="L58" s="61"/>
      <c r="M58" s="61"/>
      <c r="N58" s="61"/>
      <c r="O58" s="61">
        <v>25</v>
      </c>
      <c r="P58" s="61">
        <v>1</v>
      </c>
      <c r="Q58" s="5">
        <v>0.7</v>
      </c>
      <c r="R58" s="5">
        <v>0.3</v>
      </c>
      <c r="S58" s="61">
        <v>5</v>
      </c>
      <c r="T58" s="10"/>
    </row>
    <row r="59" spans="1:20">
      <c r="A59" s="155"/>
      <c r="B59" s="157"/>
      <c r="C59" s="11">
        <v>3</v>
      </c>
      <c r="D59" s="69" t="s">
        <v>146</v>
      </c>
      <c r="E59" s="159"/>
      <c r="F59" s="61" t="s">
        <v>19</v>
      </c>
      <c r="G59" s="160"/>
      <c r="H59" s="61">
        <v>10</v>
      </c>
      <c r="I59" s="61"/>
      <c r="J59" s="61">
        <v>15</v>
      </c>
      <c r="K59" s="61"/>
      <c r="L59" s="61"/>
      <c r="M59" s="61"/>
      <c r="N59" s="61"/>
      <c r="O59" s="61">
        <v>25</v>
      </c>
      <c r="P59" s="61">
        <v>1</v>
      </c>
      <c r="Q59" s="5">
        <v>0.7</v>
      </c>
      <c r="R59" s="5">
        <v>0.3</v>
      </c>
      <c r="S59" s="61">
        <v>5</v>
      </c>
      <c r="T59" s="10"/>
    </row>
    <row r="60" spans="1:20" ht="33" customHeight="1">
      <c r="A60" s="68">
        <v>20</v>
      </c>
      <c r="B60" s="157"/>
      <c r="C60" s="11">
        <v>3</v>
      </c>
      <c r="D60" s="69" t="s">
        <v>147</v>
      </c>
      <c r="E60" s="38" t="s">
        <v>61</v>
      </c>
      <c r="F60" s="61" t="s">
        <v>19</v>
      </c>
      <c r="G60" s="61">
        <v>20</v>
      </c>
      <c r="H60" s="61">
        <v>5</v>
      </c>
      <c r="I60" s="61"/>
      <c r="J60" s="61"/>
      <c r="K60" s="61"/>
      <c r="L60" s="61">
        <v>20</v>
      </c>
      <c r="M60" s="61"/>
      <c r="N60" s="61"/>
      <c r="O60" s="61">
        <v>25</v>
      </c>
      <c r="P60" s="61">
        <v>1</v>
      </c>
      <c r="Q60" s="5">
        <v>0.8</v>
      </c>
      <c r="R60" s="5">
        <v>0.2</v>
      </c>
      <c r="S60" s="61">
        <v>5</v>
      </c>
      <c r="T60" s="10"/>
    </row>
    <row r="61" spans="1:20">
      <c r="A61" s="68">
        <v>21</v>
      </c>
      <c r="B61" s="157"/>
      <c r="C61" s="11">
        <v>3</v>
      </c>
      <c r="D61" s="69" t="s">
        <v>148</v>
      </c>
      <c r="E61" s="29" t="s">
        <v>37</v>
      </c>
      <c r="F61" s="61" t="s">
        <v>19</v>
      </c>
      <c r="G61" s="61">
        <v>10</v>
      </c>
      <c r="H61" s="61">
        <v>15</v>
      </c>
      <c r="I61" s="61"/>
      <c r="J61" s="61"/>
      <c r="K61" s="61">
        <v>10</v>
      </c>
      <c r="L61" s="61"/>
      <c r="M61" s="61"/>
      <c r="N61" s="61"/>
      <c r="O61" s="61">
        <v>25</v>
      </c>
      <c r="P61" s="61">
        <v>1</v>
      </c>
      <c r="Q61" s="5">
        <v>0.8</v>
      </c>
      <c r="R61" s="5">
        <v>0.2</v>
      </c>
      <c r="S61" s="61">
        <v>5</v>
      </c>
      <c r="T61" s="10"/>
    </row>
    <row r="62" spans="1:20">
      <c r="A62" s="68">
        <v>22</v>
      </c>
      <c r="B62" s="157"/>
      <c r="C62" s="11">
        <v>3</v>
      </c>
      <c r="D62" s="69" t="s">
        <v>129</v>
      </c>
      <c r="E62" s="39" t="s">
        <v>33</v>
      </c>
      <c r="F62" s="61" t="s">
        <v>21</v>
      </c>
      <c r="G62" s="61">
        <v>10</v>
      </c>
      <c r="H62" s="61">
        <v>15</v>
      </c>
      <c r="I62" s="61">
        <v>10</v>
      </c>
      <c r="J62" s="61"/>
      <c r="K62" s="61"/>
      <c r="L62" s="61"/>
      <c r="M62" s="61"/>
      <c r="N62" s="61"/>
      <c r="O62" s="61">
        <v>25</v>
      </c>
      <c r="P62" s="61">
        <v>1</v>
      </c>
      <c r="Q62" s="5">
        <v>0.7</v>
      </c>
      <c r="R62" s="5">
        <v>0.3</v>
      </c>
      <c r="S62" s="61">
        <v>5</v>
      </c>
      <c r="T62" s="10"/>
    </row>
    <row r="63" spans="1:20">
      <c r="A63" s="70">
        <v>23</v>
      </c>
      <c r="B63" s="157"/>
      <c r="C63" s="11">
        <v>3</v>
      </c>
      <c r="D63" s="69" t="s">
        <v>105</v>
      </c>
      <c r="E63" s="69" t="s">
        <v>25</v>
      </c>
      <c r="F63" s="61" t="s">
        <v>19</v>
      </c>
      <c r="G63" s="61">
        <v>30</v>
      </c>
      <c r="H63" s="61">
        <v>25</v>
      </c>
      <c r="I63" s="61"/>
      <c r="J63" s="61">
        <v>30</v>
      </c>
      <c r="K63" s="61"/>
      <c r="L63" s="61"/>
      <c r="M63" s="61"/>
      <c r="N63" s="61"/>
      <c r="O63" s="61">
        <v>55</v>
      </c>
      <c r="P63" s="61">
        <v>2</v>
      </c>
      <c r="Q63" s="5">
        <v>1.2</v>
      </c>
      <c r="R63" s="5">
        <v>0.8</v>
      </c>
      <c r="S63" s="61">
        <v>5</v>
      </c>
      <c r="T63" s="10"/>
    </row>
    <row r="64" spans="1:20">
      <c r="A64" s="161" t="s">
        <v>198</v>
      </c>
      <c r="B64" s="157"/>
      <c r="C64" s="11">
        <v>3</v>
      </c>
      <c r="D64" s="54" t="s">
        <v>130</v>
      </c>
      <c r="E64" s="163" t="s">
        <v>184</v>
      </c>
      <c r="F64" s="55" t="s">
        <v>18</v>
      </c>
      <c r="G64" s="165">
        <v>55</v>
      </c>
      <c r="H64" s="55">
        <v>25</v>
      </c>
      <c r="I64" s="55">
        <v>25</v>
      </c>
      <c r="J64" s="55"/>
      <c r="K64" s="55"/>
      <c r="L64" s="55"/>
      <c r="M64" s="55"/>
      <c r="N64" s="55"/>
      <c r="O64" s="55">
        <v>50</v>
      </c>
      <c r="P64" s="55">
        <v>3</v>
      </c>
      <c r="Q64" s="55">
        <v>2</v>
      </c>
      <c r="R64" s="55">
        <v>1</v>
      </c>
      <c r="S64" s="55">
        <v>25</v>
      </c>
      <c r="T64" s="10"/>
    </row>
    <row r="65" spans="1:20">
      <c r="A65" s="162"/>
      <c r="B65" s="157"/>
      <c r="C65" s="11">
        <v>3</v>
      </c>
      <c r="D65" s="54" t="s">
        <v>131</v>
      </c>
      <c r="E65" s="164"/>
      <c r="F65" s="56" t="s">
        <v>19</v>
      </c>
      <c r="G65" s="166"/>
      <c r="H65" s="55">
        <v>25</v>
      </c>
      <c r="I65" s="55"/>
      <c r="J65" s="55">
        <v>30</v>
      </c>
      <c r="K65" s="55"/>
      <c r="L65" s="55"/>
      <c r="M65" s="55"/>
      <c r="N65" s="55"/>
      <c r="O65" s="56">
        <v>55</v>
      </c>
      <c r="P65" s="56">
        <v>3</v>
      </c>
      <c r="Q65" s="55">
        <v>2</v>
      </c>
      <c r="R65" s="55">
        <v>1</v>
      </c>
      <c r="S65" s="56">
        <v>20</v>
      </c>
      <c r="T65" s="10"/>
    </row>
    <row r="66" spans="1:20" ht="27.75" customHeight="1">
      <c r="A66" s="161" t="s">
        <v>199</v>
      </c>
      <c r="B66" s="157"/>
      <c r="C66" s="11">
        <v>3</v>
      </c>
      <c r="D66" s="54" t="s">
        <v>132</v>
      </c>
      <c r="E66" s="163" t="s">
        <v>43</v>
      </c>
      <c r="F66" s="55" t="s">
        <v>18</v>
      </c>
      <c r="G66" s="165">
        <v>55</v>
      </c>
      <c r="H66" s="55">
        <v>25</v>
      </c>
      <c r="I66" s="55">
        <v>25</v>
      </c>
      <c r="J66" s="55"/>
      <c r="K66" s="55"/>
      <c r="L66" s="55"/>
      <c r="M66" s="55"/>
      <c r="N66" s="55"/>
      <c r="O66" s="55">
        <v>50</v>
      </c>
      <c r="P66" s="55">
        <v>3</v>
      </c>
      <c r="Q66" s="55">
        <v>2</v>
      </c>
      <c r="R66" s="55">
        <v>1</v>
      </c>
      <c r="S66" s="55">
        <v>25</v>
      </c>
      <c r="T66" s="10"/>
    </row>
    <row r="67" spans="1:20" ht="21.75" customHeight="1">
      <c r="A67" s="162"/>
      <c r="B67" s="157"/>
      <c r="C67" s="11">
        <v>3</v>
      </c>
      <c r="D67" s="54" t="s">
        <v>133</v>
      </c>
      <c r="E67" s="174"/>
      <c r="F67" s="56" t="s">
        <v>19</v>
      </c>
      <c r="G67" s="166"/>
      <c r="H67" s="55">
        <v>25</v>
      </c>
      <c r="I67" s="55"/>
      <c r="J67" s="55">
        <v>30</v>
      </c>
      <c r="K67" s="55"/>
      <c r="L67" s="55"/>
      <c r="M67" s="55"/>
      <c r="N67" s="55"/>
      <c r="O67" s="56">
        <v>55</v>
      </c>
      <c r="P67" s="56">
        <v>3</v>
      </c>
      <c r="Q67" s="55">
        <v>2</v>
      </c>
      <c r="R67" s="55">
        <v>1</v>
      </c>
      <c r="S67" s="56">
        <v>20</v>
      </c>
      <c r="T67" s="10"/>
    </row>
    <row r="68" spans="1:20" ht="16.5" customHeight="1">
      <c r="A68" s="161" t="s">
        <v>76</v>
      </c>
      <c r="B68" s="157"/>
      <c r="C68" s="11">
        <v>3</v>
      </c>
      <c r="D68" s="40" t="s">
        <v>134</v>
      </c>
      <c r="E68" s="114" t="s">
        <v>158</v>
      </c>
      <c r="F68" s="20" t="s">
        <v>19</v>
      </c>
      <c r="G68" s="115">
        <v>55</v>
      </c>
      <c r="H68" s="20">
        <v>25</v>
      </c>
      <c r="I68" s="20">
        <v>25</v>
      </c>
      <c r="J68" s="20"/>
      <c r="K68" s="20"/>
      <c r="L68" s="20"/>
      <c r="M68" s="20"/>
      <c r="N68" s="20"/>
      <c r="O68" s="20">
        <v>50</v>
      </c>
      <c r="P68" s="20">
        <v>3</v>
      </c>
      <c r="Q68" s="20">
        <v>2</v>
      </c>
      <c r="R68" s="20">
        <v>1</v>
      </c>
      <c r="S68" s="20">
        <v>25</v>
      </c>
      <c r="T68" s="10"/>
    </row>
    <row r="69" spans="1:20" ht="18.75" customHeight="1">
      <c r="A69" s="162"/>
      <c r="B69" s="157"/>
      <c r="C69" s="11">
        <v>3</v>
      </c>
      <c r="D69" s="40" t="s">
        <v>135</v>
      </c>
      <c r="E69" s="114"/>
      <c r="F69" s="41" t="s">
        <v>19</v>
      </c>
      <c r="G69" s="116"/>
      <c r="H69" s="20">
        <v>25</v>
      </c>
      <c r="I69" s="20"/>
      <c r="J69" s="20">
        <v>30</v>
      </c>
      <c r="K69" s="20"/>
      <c r="L69" s="20"/>
      <c r="M69" s="20"/>
      <c r="N69" s="20"/>
      <c r="O69" s="41">
        <v>55</v>
      </c>
      <c r="P69" s="41">
        <v>3</v>
      </c>
      <c r="Q69" s="20">
        <v>2</v>
      </c>
      <c r="R69" s="20">
        <v>1</v>
      </c>
      <c r="S69" s="41">
        <v>20</v>
      </c>
      <c r="T69" s="10"/>
    </row>
    <row r="70" spans="1:20" ht="13.5" customHeight="1">
      <c r="A70" s="161" t="s">
        <v>77</v>
      </c>
      <c r="B70" s="157"/>
      <c r="C70" s="11">
        <v>3</v>
      </c>
      <c r="D70" s="40" t="s">
        <v>149</v>
      </c>
      <c r="E70" s="114" t="s">
        <v>54</v>
      </c>
      <c r="F70" s="20" t="s">
        <v>19</v>
      </c>
      <c r="G70" s="115">
        <v>55</v>
      </c>
      <c r="H70" s="20">
        <v>25</v>
      </c>
      <c r="I70" s="20">
        <v>25</v>
      </c>
      <c r="J70" s="20"/>
      <c r="K70" s="20"/>
      <c r="L70" s="20"/>
      <c r="M70" s="20"/>
      <c r="N70" s="20"/>
      <c r="O70" s="20">
        <v>50</v>
      </c>
      <c r="P70" s="20">
        <v>3</v>
      </c>
      <c r="Q70" s="20">
        <v>2</v>
      </c>
      <c r="R70" s="20">
        <v>1</v>
      </c>
      <c r="S70" s="20">
        <v>25</v>
      </c>
      <c r="T70" s="10"/>
    </row>
    <row r="71" spans="1:20" ht="15" customHeight="1">
      <c r="A71" s="162"/>
      <c r="B71" s="157"/>
      <c r="C71" s="11">
        <v>3</v>
      </c>
      <c r="D71" s="40" t="s">
        <v>150</v>
      </c>
      <c r="E71" s="114"/>
      <c r="F71" s="41" t="s">
        <v>19</v>
      </c>
      <c r="G71" s="116"/>
      <c r="H71" s="20">
        <v>25</v>
      </c>
      <c r="I71" s="20"/>
      <c r="J71" s="20">
        <v>30</v>
      </c>
      <c r="K71" s="20"/>
      <c r="L71" s="20"/>
      <c r="M71" s="20"/>
      <c r="N71" s="20"/>
      <c r="O71" s="41">
        <v>55</v>
      </c>
      <c r="P71" s="41">
        <v>3</v>
      </c>
      <c r="Q71" s="20">
        <v>2</v>
      </c>
      <c r="R71" s="20">
        <v>1</v>
      </c>
      <c r="S71" s="41">
        <v>20</v>
      </c>
      <c r="T71" s="10"/>
    </row>
    <row r="72" spans="1:20" ht="17.25" customHeight="1">
      <c r="A72" s="70" t="s">
        <v>78</v>
      </c>
      <c r="B72" s="157"/>
      <c r="C72" s="11">
        <v>3</v>
      </c>
      <c r="D72" s="60" t="s">
        <v>136</v>
      </c>
      <c r="E72" s="60" t="s">
        <v>185</v>
      </c>
      <c r="F72" s="19" t="s">
        <v>19</v>
      </c>
      <c r="G72" s="19">
        <v>20</v>
      </c>
      <c r="H72" s="19">
        <v>30</v>
      </c>
      <c r="I72" s="19"/>
      <c r="J72" s="19"/>
      <c r="K72" s="19">
        <v>20</v>
      </c>
      <c r="L72" s="19"/>
      <c r="M72" s="19"/>
      <c r="N72" s="19"/>
      <c r="O72" s="19">
        <v>50</v>
      </c>
      <c r="P72" s="19">
        <v>3</v>
      </c>
      <c r="Q72" s="42">
        <v>2.2000000000000002</v>
      </c>
      <c r="R72" s="42">
        <v>0.8</v>
      </c>
      <c r="S72" s="19">
        <v>25</v>
      </c>
      <c r="T72" s="10"/>
    </row>
    <row r="73" spans="1:20">
      <c r="A73" s="70" t="s">
        <v>79</v>
      </c>
      <c r="B73" s="157"/>
      <c r="C73" s="11">
        <v>3</v>
      </c>
      <c r="D73" s="60" t="s">
        <v>151</v>
      </c>
      <c r="E73" s="60" t="s">
        <v>183</v>
      </c>
      <c r="F73" s="19" t="s">
        <v>19</v>
      </c>
      <c r="G73" s="19">
        <v>20</v>
      </c>
      <c r="H73" s="19">
        <v>30</v>
      </c>
      <c r="I73" s="19"/>
      <c r="J73" s="19"/>
      <c r="K73" s="19">
        <v>20</v>
      </c>
      <c r="L73" s="19"/>
      <c r="M73" s="19"/>
      <c r="N73" s="19"/>
      <c r="O73" s="19">
        <v>50</v>
      </c>
      <c r="P73" s="19">
        <v>3</v>
      </c>
      <c r="Q73" s="42">
        <v>2.2000000000000002</v>
      </c>
      <c r="R73" s="42">
        <v>0.8</v>
      </c>
      <c r="S73" s="19">
        <v>25</v>
      </c>
      <c r="T73" s="10"/>
    </row>
    <row r="74" spans="1:20" ht="18" customHeight="1">
      <c r="A74" s="70">
        <v>27</v>
      </c>
      <c r="B74" s="157"/>
      <c r="C74" s="11">
        <v>3</v>
      </c>
      <c r="D74" s="69" t="s">
        <v>152</v>
      </c>
      <c r="E74" s="12" t="s">
        <v>49</v>
      </c>
      <c r="F74" s="70" t="s">
        <v>21</v>
      </c>
      <c r="G74" s="62">
        <v>30</v>
      </c>
      <c r="H74" s="70">
        <v>30</v>
      </c>
      <c r="I74" s="70"/>
      <c r="J74" s="70"/>
      <c r="K74" s="70"/>
      <c r="L74" s="70"/>
      <c r="M74" s="70">
        <v>30</v>
      </c>
      <c r="N74" s="70"/>
      <c r="O74" s="70">
        <v>60</v>
      </c>
      <c r="P74" s="70">
        <v>2</v>
      </c>
      <c r="Q74" s="6">
        <v>1</v>
      </c>
      <c r="R74" s="6">
        <v>1</v>
      </c>
      <c r="S74" s="70">
        <v>0</v>
      </c>
      <c r="T74" s="10"/>
    </row>
    <row r="75" spans="1:20">
      <c r="A75" s="70">
        <v>28</v>
      </c>
      <c r="B75" s="157"/>
      <c r="C75" s="11">
        <v>3</v>
      </c>
      <c r="D75" s="65" t="s">
        <v>143</v>
      </c>
      <c r="E75" s="66" t="s">
        <v>210</v>
      </c>
      <c r="F75" s="70" t="s">
        <v>19</v>
      </c>
      <c r="G75" s="70">
        <v>0</v>
      </c>
      <c r="H75" s="70">
        <v>168</v>
      </c>
      <c r="I75" s="70"/>
      <c r="J75" s="70"/>
      <c r="K75" s="70"/>
      <c r="L75" s="70"/>
      <c r="M75" s="70"/>
      <c r="N75" s="70">
        <v>0</v>
      </c>
      <c r="O75" s="70">
        <v>168</v>
      </c>
      <c r="P75" s="70">
        <v>6</v>
      </c>
      <c r="Q75" s="6">
        <v>0</v>
      </c>
      <c r="R75" s="6">
        <v>6</v>
      </c>
      <c r="S75" s="70">
        <v>0</v>
      </c>
      <c r="T75" s="10"/>
    </row>
    <row r="76" spans="1:20">
      <c r="A76" s="3"/>
      <c r="B76" s="157"/>
      <c r="C76" s="136" t="s">
        <v>32</v>
      </c>
      <c r="D76" s="136"/>
      <c r="E76" s="136"/>
      <c r="F76" s="136"/>
      <c r="G76" s="4">
        <f>SUM(G58:G75)-G64-G68-G72</f>
        <v>260</v>
      </c>
      <c r="H76" s="4">
        <f t="shared" ref="H76:S76" si="3">SUM(H58:H75)-H64-H65-H68-H69-H72</f>
        <v>408</v>
      </c>
      <c r="I76" s="4">
        <f t="shared" si="3"/>
        <v>75</v>
      </c>
      <c r="J76" s="4">
        <f t="shared" si="3"/>
        <v>105</v>
      </c>
      <c r="K76" s="4">
        <f t="shared" si="3"/>
        <v>30</v>
      </c>
      <c r="L76" s="4">
        <f t="shared" si="3"/>
        <v>20</v>
      </c>
      <c r="M76" s="4">
        <f t="shared" si="3"/>
        <v>30</v>
      </c>
      <c r="N76" s="4">
        <f t="shared" si="3"/>
        <v>0</v>
      </c>
      <c r="O76" s="4">
        <f t="shared" si="3"/>
        <v>668</v>
      </c>
      <c r="P76" s="4">
        <f t="shared" si="3"/>
        <v>30</v>
      </c>
      <c r="Q76" s="4">
        <f t="shared" si="3"/>
        <v>16.099999999999998</v>
      </c>
      <c r="R76" s="4">
        <f t="shared" si="3"/>
        <v>13.900000000000002</v>
      </c>
      <c r="S76" s="4">
        <f t="shared" si="3"/>
        <v>145</v>
      </c>
      <c r="T76" s="10"/>
    </row>
    <row r="77" spans="1:20">
      <c r="A77" s="161">
        <v>29</v>
      </c>
      <c r="B77" s="157"/>
      <c r="C77" s="11">
        <v>4</v>
      </c>
      <c r="D77" s="69" t="s">
        <v>153</v>
      </c>
      <c r="E77" s="167" t="s">
        <v>51</v>
      </c>
      <c r="F77" s="70" t="s">
        <v>18</v>
      </c>
      <c r="G77" s="169">
        <v>20</v>
      </c>
      <c r="H77" s="70">
        <v>20</v>
      </c>
      <c r="I77" s="70">
        <v>10</v>
      </c>
      <c r="J77" s="70"/>
      <c r="K77" s="70"/>
      <c r="L77" s="70"/>
      <c r="M77" s="70"/>
      <c r="N77" s="70"/>
      <c r="O77" s="70">
        <v>30</v>
      </c>
      <c r="P77" s="70">
        <v>2</v>
      </c>
      <c r="Q77" s="13">
        <v>1.2</v>
      </c>
      <c r="R77" s="13">
        <v>0.8</v>
      </c>
      <c r="S77" s="70">
        <v>20</v>
      </c>
      <c r="T77" s="10"/>
    </row>
    <row r="78" spans="1:20">
      <c r="A78" s="162"/>
      <c r="B78" s="157"/>
      <c r="C78" s="11">
        <v>4</v>
      </c>
      <c r="D78" s="69" t="s">
        <v>154</v>
      </c>
      <c r="E78" s="168"/>
      <c r="F78" s="70" t="s">
        <v>19</v>
      </c>
      <c r="G78" s="169"/>
      <c r="H78" s="70">
        <v>35</v>
      </c>
      <c r="I78" s="70"/>
      <c r="J78" s="70">
        <v>10</v>
      </c>
      <c r="K78" s="70"/>
      <c r="L78" s="70"/>
      <c r="M78" s="70"/>
      <c r="N78" s="70"/>
      <c r="O78" s="70">
        <v>45</v>
      </c>
      <c r="P78" s="70">
        <v>2</v>
      </c>
      <c r="Q78" s="6">
        <v>1.2</v>
      </c>
      <c r="R78" s="6">
        <v>0.8</v>
      </c>
      <c r="S78" s="70">
        <v>15</v>
      </c>
      <c r="T78" s="10"/>
    </row>
    <row r="79" spans="1:20" ht="22.5">
      <c r="A79" s="63">
        <v>30</v>
      </c>
      <c r="B79" s="157"/>
      <c r="C79" s="11">
        <v>4</v>
      </c>
      <c r="D79" s="69" t="s">
        <v>159</v>
      </c>
      <c r="E79" s="66" t="s">
        <v>31</v>
      </c>
      <c r="F79" s="70" t="s">
        <v>19</v>
      </c>
      <c r="G79" s="70">
        <v>10</v>
      </c>
      <c r="H79" s="70">
        <v>35</v>
      </c>
      <c r="I79" s="70">
        <v>10</v>
      </c>
      <c r="J79" s="70"/>
      <c r="K79" s="70"/>
      <c r="L79" s="70"/>
      <c r="M79" s="70"/>
      <c r="N79" s="70"/>
      <c r="O79" s="70">
        <v>45</v>
      </c>
      <c r="P79" s="70">
        <v>2</v>
      </c>
      <c r="Q79" s="6">
        <v>1.2</v>
      </c>
      <c r="R79" s="6">
        <v>0.8</v>
      </c>
      <c r="S79" s="70">
        <v>15</v>
      </c>
      <c r="T79" s="10"/>
    </row>
    <row r="80" spans="1:20">
      <c r="A80" s="63">
        <v>31</v>
      </c>
      <c r="B80" s="157"/>
      <c r="C80" s="11">
        <v>4</v>
      </c>
      <c r="D80" s="69" t="s">
        <v>137</v>
      </c>
      <c r="E80" s="66" t="s">
        <v>163</v>
      </c>
      <c r="F80" s="70" t="s">
        <v>21</v>
      </c>
      <c r="G80" s="70">
        <v>15</v>
      </c>
      <c r="H80" s="70">
        <v>40</v>
      </c>
      <c r="I80" s="70">
        <v>15</v>
      </c>
      <c r="J80" s="70"/>
      <c r="K80" s="70"/>
      <c r="L80" s="70"/>
      <c r="M80" s="70"/>
      <c r="N80" s="70"/>
      <c r="O80" s="70">
        <v>55</v>
      </c>
      <c r="P80" s="70">
        <v>3</v>
      </c>
      <c r="Q80" s="6">
        <v>2.2000000000000002</v>
      </c>
      <c r="R80" s="6">
        <v>0.8</v>
      </c>
      <c r="S80" s="70">
        <v>20</v>
      </c>
      <c r="T80" s="10"/>
    </row>
    <row r="81" spans="1:20">
      <c r="A81" s="70">
        <v>32</v>
      </c>
      <c r="B81" s="157"/>
      <c r="C81" s="11">
        <v>4</v>
      </c>
      <c r="D81" s="69" t="s">
        <v>160</v>
      </c>
      <c r="E81" s="69" t="s">
        <v>24</v>
      </c>
      <c r="F81" s="61" t="s">
        <v>21</v>
      </c>
      <c r="G81" s="61">
        <v>15</v>
      </c>
      <c r="H81" s="61">
        <v>25</v>
      </c>
      <c r="I81" s="61"/>
      <c r="J81" s="61"/>
      <c r="K81" s="61"/>
      <c r="L81" s="61">
        <v>15</v>
      </c>
      <c r="M81" s="61"/>
      <c r="N81" s="61"/>
      <c r="O81" s="61">
        <v>40</v>
      </c>
      <c r="P81" s="61">
        <v>2</v>
      </c>
      <c r="Q81" s="5">
        <v>1</v>
      </c>
      <c r="R81" s="5">
        <v>1</v>
      </c>
      <c r="S81" s="70">
        <v>10</v>
      </c>
      <c r="T81" s="10"/>
    </row>
    <row r="82" spans="1:20">
      <c r="A82" s="161">
        <v>33</v>
      </c>
      <c r="B82" s="157"/>
      <c r="C82" s="11">
        <v>4</v>
      </c>
      <c r="D82" s="69" t="s">
        <v>155</v>
      </c>
      <c r="E82" s="170" t="s">
        <v>48</v>
      </c>
      <c r="F82" s="68" t="s">
        <v>21</v>
      </c>
      <c r="G82" s="172">
        <v>25</v>
      </c>
      <c r="H82" s="68">
        <v>25</v>
      </c>
      <c r="I82" s="68">
        <v>10</v>
      </c>
      <c r="J82" s="68"/>
      <c r="K82" s="68"/>
      <c r="L82" s="68"/>
      <c r="M82" s="68"/>
      <c r="N82" s="68"/>
      <c r="O82" s="68">
        <v>35</v>
      </c>
      <c r="P82" s="70">
        <v>2</v>
      </c>
      <c r="Q82" s="6">
        <v>1.2</v>
      </c>
      <c r="R82" s="6">
        <v>0.8</v>
      </c>
      <c r="S82" s="68">
        <v>15</v>
      </c>
      <c r="T82" s="10"/>
    </row>
    <row r="83" spans="1:20" ht="12" customHeight="1">
      <c r="A83" s="162"/>
      <c r="B83" s="157"/>
      <c r="C83" s="11">
        <v>4</v>
      </c>
      <c r="D83" s="69" t="s">
        <v>161</v>
      </c>
      <c r="E83" s="171"/>
      <c r="F83" s="68" t="s">
        <v>19</v>
      </c>
      <c r="G83" s="173"/>
      <c r="H83" s="68">
        <v>35</v>
      </c>
      <c r="I83" s="68"/>
      <c r="J83" s="68"/>
      <c r="K83" s="68">
        <v>15</v>
      </c>
      <c r="L83" s="68"/>
      <c r="M83" s="68"/>
      <c r="N83" s="68"/>
      <c r="O83" s="68">
        <v>50</v>
      </c>
      <c r="P83" s="70">
        <v>3</v>
      </c>
      <c r="Q83" s="6">
        <v>2</v>
      </c>
      <c r="R83" s="6">
        <v>1</v>
      </c>
      <c r="S83" s="68">
        <v>25</v>
      </c>
      <c r="T83" s="10"/>
    </row>
    <row r="84" spans="1:20">
      <c r="A84" s="70">
        <v>34</v>
      </c>
      <c r="B84" s="157"/>
      <c r="C84" s="11">
        <v>4</v>
      </c>
      <c r="D84" s="69" t="s">
        <v>106</v>
      </c>
      <c r="E84" s="69" t="s">
        <v>25</v>
      </c>
      <c r="F84" s="68" t="s">
        <v>186</v>
      </c>
      <c r="G84" s="70">
        <v>30</v>
      </c>
      <c r="H84" s="70">
        <v>10</v>
      </c>
      <c r="I84" s="70"/>
      <c r="J84" s="70">
        <v>30</v>
      </c>
      <c r="K84" s="70"/>
      <c r="L84" s="70"/>
      <c r="M84" s="70"/>
      <c r="N84" s="70"/>
      <c r="O84" s="70">
        <v>40</v>
      </c>
      <c r="P84" s="70">
        <v>2</v>
      </c>
      <c r="Q84" s="6">
        <v>1.6</v>
      </c>
      <c r="R84" s="6">
        <v>0.4</v>
      </c>
      <c r="S84" s="70">
        <v>10</v>
      </c>
      <c r="T84" s="10"/>
    </row>
    <row r="85" spans="1:20">
      <c r="A85" s="70">
        <v>35</v>
      </c>
      <c r="B85" s="157"/>
      <c r="C85" s="11">
        <v>4</v>
      </c>
      <c r="D85" s="69" t="s">
        <v>162</v>
      </c>
      <c r="E85" s="66" t="s">
        <v>49</v>
      </c>
      <c r="F85" s="70" t="s">
        <v>21</v>
      </c>
      <c r="G85" s="70">
        <v>30</v>
      </c>
      <c r="H85" s="70">
        <v>10</v>
      </c>
      <c r="I85" s="70"/>
      <c r="J85" s="70"/>
      <c r="K85" s="70"/>
      <c r="L85" s="70"/>
      <c r="M85" s="70">
        <v>30</v>
      </c>
      <c r="N85" s="70"/>
      <c r="O85" s="70">
        <v>40</v>
      </c>
      <c r="P85" s="70">
        <v>2</v>
      </c>
      <c r="Q85" s="6">
        <v>1.6</v>
      </c>
      <c r="R85" s="6">
        <v>0.4</v>
      </c>
      <c r="S85" s="70">
        <v>10</v>
      </c>
      <c r="T85" s="10"/>
    </row>
    <row r="86" spans="1:20">
      <c r="A86" s="70">
        <v>36</v>
      </c>
      <c r="B86" s="157"/>
      <c r="C86" s="11">
        <v>4</v>
      </c>
      <c r="D86" s="69" t="s">
        <v>87</v>
      </c>
      <c r="E86" s="15" t="s">
        <v>88</v>
      </c>
      <c r="F86" s="70" t="s">
        <v>19</v>
      </c>
      <c r="G86" s="70">
        <v>0</v>
      </c>
      <c r="H86" s="70">
        <v>250</v>
      </c>
      <c r="I86" s="70"/>
      <c r="J86" s="70"/>
      <c r="K86" s="70"/>
      <c r="L86" s="70"/>
      <c r="M86" s="70"/>
      <c r="N86" s="70"/>
      <c r="O86" s="70">
        <v>250</v>
      </c>
      <c r="P86" s="70">
        <v>10</v>
      </c>
      <c r="Q86" s="6">
        <v>0</v>
      </c>
      <c r="R86" s="6">
        <v>10</v>
      </c>
      <c r="S86" s="70">
        <v>0</v>
      </c>
      <c r="T86" s="10"/>
    </row>
    <row r="87" spans="1:20">
      <c r="A87" s="3"/>
      <c r="B87" s="158"/>
      <c r="C87" s="136" t="s">
        <v>34</v>
      </c>
      <c r="D87" s="136"/>
      <c r="E87" s="136"/>
      <c r="F87" s="136"/>
      <c r="G87" s="67">
        <f>SUM(G77:G86)</f>
        <v>145</v>
      </c>
      <c r="H87" s="67">
        <f>SUM(H77:H86)</f>
        <v>485</v>
      </c>
      <c r="I87" s="67">
        <f>SUM(I77:I82)</f>
        <v>45</v>
      </c>
      <c r="J87" s="67">
        <f t="shared" ref="J87:S87" si="4">SUM(J77:J86)</f>
        <v>40</v>
      </c>
      <c r="K87" s="67">
        <f t="shared" si="4"/>
        <v>15</v>
      </c>
      <c r="L87" s="67">
        <f t="shared" si="4"/>
        <v>15</v>
      </c>
      <c r="M87" s="67">
        <f t="shared" si="4"/>
        <v>30</v>
      </c>
      <c r="N87" s="67">
        <f t="shared" si="4"/>
        <v>0</v>
      </c>
      <c r="O87" s="67">
        <f t="shared" si="4"/>
        <v>630</v>
      </c>
      <c r="P87" s="67">
        <f t="shared" si="4"/>
        <v>30</v>
      </c>
      <c r="Q87" s="67">
        <f t="shared" si="4"/>
        <v>13.2</v>
      </c>
      <c r="R87" s="67">
        <f t="shared" si="4"/>
        <v>16.8</v>
      </c>
      <c r="S87" s="67">
        <f t="shared" si="4"/>
        <v>140</v>
      </c>
      <c r="T87" s="10"/>
    </row>
    <row r="88" spans="1:20">
      <c r="A88" s="137" t="s">
        <v>35</v>
      </c>
      <c r="B88" s="137"/>
      <c r="C88" s="137"/>
      <c r="D88" s="137"/>
      <c r="E88" s="137"/>
      <c r="F88" s="137"/>
      <c r="G88" s="7">
        <f t="shared" ref="G88:S88" si="5">G76+G87</f>
        <v>405</v>
      </c>
      <c r="H88" s="7">
        <f t="shared" si="5"/>
        <v>893</v>
      </c>
      <c r="I88" s="7">
        <f t="shared" si="5"/>
        <v>120</v>
      </c>
      <c r="J88" s="7">
        <f t="shared" si="5"/>
        <v>145</v>
      </c>
      <c r="K88" s="7">
        <f t="shared" si="5"/>
        <v>45</v>
      </c>
      <c r="L88" s="7">
        <f t="shared" si="5"/>
        <v>35</v>
      </c>
      <c r="M88" s="7">
        <f t="shared" si="5"/>
        <v>60</v>
      </c>
      <c r="N88" s="7">
        <f t="shared" si="5"/>
        <v>0</v>
      </c>
      <c r="O88" s="7">
        <f t="shared" si="5"/>
        <v>1298</v>
      </c>
      <c r="P88" s="7">
        <f t="shared" si="5"/>
        <v>60</v>
      </c>
      <c r="Q88" s="7">
        <f t="shared" si="5"/>
        <v>29.299999999999997</v>
      </c>
      <c r="R88" s="7">
        <f t="shared" si="5"/>
        <v>30.700000000000003</v>
      </c>
      <c r="S88" s="7">
        <f t="shared" si="5"/>
        <v>285</v>
      </c>
      <c r="T88" s="10"/>
    </row>
    <row r="89" spans="1:20">
      <c r="A89" s="138" t="s">
        <v>36</v>
      </c>
      <c r="B89" s="138"/>
      <c r="C89" s="138"/>
      <c r="D89" s="138"/>
      <c r="E89" s="138"/>
      <c r="F89" s="138"/>
      <c r="G89" s="8">
        <f t="shared" ref="G89:S89" si="6">G57+G88</f>
        <v>865</v>
      </c>
      <c r="H89" s="8">
        <f t="shared" si="6"/>
        <v>1769</v>
      </c>
      <c r="I89" s="8">
        <f t="shared" si="6"/>
        <v>265</v>
      </c>
      <c r="J89" s="8">
        <f t="shared" si="6"/>
        <v>320</v>
      </c>
      <c r="K89" s="8">
        <f t="shared" si="6"/>
        <v>135</v>
      </c>
      <c r="L89" s="8">
        <f t="shared" si="6"/>
        <v>85</v>
      </c>
      <c r="M89" s="8">
        <f t="shared" si="6"/>
        <v>60</v>
      </c>
      <c r="N89" s="8">
        <f t="shared" si="6"/>
        <v>0</v>
      </c>
      <c r="O89" s="8">
        <f t="shared" si="6"/>
        <v>2639</v>
      </c>
      <c r="P89" s="8">
        <f t="shared" si="6"/>
        <v>120</v>
      </c>
      <c r="Q89" s="8">
        <f t="shared" si="6"/>
        <v>62.199999999999996</v>
      </c>
      <c r="R89" s="8">
        <f t="shared" si="6"/>
        <v>57.800000000000004</v>
      </c>
      <c r="S89" s="8">
        <f t="shared" si="6"/>
        <v>600</v>
      </c>
      <c r="T89" s="10"/>
    </row>
    <row r="90" spans="1:2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20">
      <c r="A91" s="139" t="s">
        <v>93</v>
      </c>
      <c r="B91" s="139"/>
      <c r="C91" s="139"/>
      <c r="D91" s="16" t="s">
        <v>200</v>
      </c>
      <c r="E91" s="16" t="s">
        <v>81</v>
      </c>
    </row>
    <row r="92" spans="1:20">
      <c r="D92" s="16" t="s">
        <v>201</v>
      </c>
      <c r="E92" s="16" t="s">
        <v>82</v>
      </c>
    </row>
    <row r="93" spans="1:20">
      <c r="D93" s="16" t="s">
        <v>83</v>
      </c>
      <c r="E93" s="16" t="s">
        <v>84</v>
      </c>
    </row>
    <row r="94" spans="1:20">
      <c r="D94" s="16" t="s">
        <v>202</v>
      </c>
      <c r="E94" s="16" t="s">
        <v>85</v>
      </c>
    </row>
    <row r="95" spans="1:20">
      <c r="D95" s="16" t="s">
        <v>203</v>
      </c>
      <c r="E95" s="16" t="s">
        <v>182</v>
      </c>
    </row>
    <row r="96" spans="1:20">
      <c r="D96" s="16" t="s">
        <v>204</v>
      </c>
      <c r="E96" s="16" t="s">
        <v>86</v>
      </c>
    </row>
    <row r="97" spans="1:19">
      <c r="A97" s="17" t="s">
        <v>89</v>
      </c>
      <c r="B97" s="14"/>
      <c r="C97" s="14"/>
      <c r="D97" s="16"/>
    </row>
    <row r="98" spans="1:19">
      <c r="D98" s="16" t="s">
        <v>18</v>
      </c>
      <c r="E98" s="16" t="s">
        <v>90</v>
      </c>
    </row>
    <row r="99" spans="1:19">
      <c r="D99" s="16" t="s">
        <v>19</v>
      </c>
      <c r="E99" s="16" t="s">
        <v>91</v>
      </c>
    </row>
    <row r="100" spans="1:19">
      <c r="D100" s="16" t="s">
        <v>21</v>
      </c>
      <c r="E100" s="16" t="s">
        <v>92</v>
      </c>
    </row>
    <row r="101" spans="1:19">
      <c r="D101" s="16"/>
      <c r="E101" s="16"/>
    </row>
    <row r="102" spans="1:19">
      <c r="A102" s="140" t="s">
        <v>80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1:19">
      <c r="A103" s="141" t="s">
        <v>0</v>
      </c>
      <c r="B103" s="142" t="s">
        <v>1</v>
      </c>
      <c r="C103" s="142" t="s">
        <v>2</v>
      </c>
      <c r="D103" s="145" t="s">
        <v>3</v>
      </c>
      <c r="E103" s="148" t="s">
        <v>4</v>
      </c>
      <c r="F103" s="148" t="s">
        <v>5</v>
      </c>
      <c r="G103" s="148" t="s">
        <v>6</v>
      </c>
      <c r="H103" s="148"/>
      <c r="I103" s="148"/>
      <c r="J103" s="148"/>
      <c r="K103" s="148"/>
      <c r="L103" s="148"/>
      <c r="M103" s="148"/>
      <c r="N103" s="148"/>
      <c r="O103" s="148"/>
      <c r="P103" s="148" t="s">
        <v>7</v>
      </c>
      <c r="Q103" s="148"/>
      <c r="R103" s="148"/>
      <c r="S103" s="149" t="s">
        <v>8</v>
      </c>
    </row>
    <row r="104" spans="1:19">
      <c r="A104" s="141"/>
      <c r="B104" s="143"/>
      <c r="C104" s="143"/>
      <c r="D104" s="146"/>
      <c r="E104" s="148"/>
      <c r="F104" s="148"/>
      <c r="G104" s="152" t="s">
        <v>9</v>
      </c>
      <c r="H104" s="152"/>
      <c r="I104" s="148" t="s">
        <v>10</v>
      </c>
      <c r="J104" s="148"/>
      <c r="K104" s="148"/>
      <c r="L104" s="148"/>
      <c r="M104" s="148"/>
      <c r="N104" s="148"/>
      <c r="O104" s="148"/>
      <c r="P104" s="152" t="s">
        <v>9</v>
      </c>
      <c r="Q104" s="148" t="s">
        <v>10</v>
      </c>
      <c r="R104" s="148"/>
      <c r="S104" s="150"/>
    </row>
    <row r="105" spans="1:19" ht="27" customHeight="1">
      <c r="A105" s="141"/>
      <c r="B105" s="143"/>
      <c r="C105" s="143"/>
      <c r="D105" s="146"/>
      <c r="E105" s="148"/>
      <c r="F105" s="148"/>
      <c r="G105" s="152"/>
      <c r="H105" s="152"/>
      <c r="I105" s="148" t="s">
        <v>187</v>
      </c>
      <c r="J105" s="148"/>
      <c r="K105" s="148"/>
      <c r="L105" s="148"/>
      <c r="M105" s="148"/>
      <c r="N105" s="148"/>
      <c r="O105" s="153" t="s">
        <v>57</v>
      </c>
      <c r="P105" s="152"/>
      <c r="Q105" s="148"/>
      <c r="R105" s="148"/>
      <c r="S105" s="150"/>
    </row>
    <row r="106" spans="1:19" ht="67.5">
      <c r="A106" s="141"/>
      <c r="B106" s="144"/>
      <c r="C106" s="144"/>
      <c r="D106" s="147"/>
      <c r="E106" s="148"/>
      <c r="F106" s="148"/>
      <c r="G106" s="46" t="s">
        <v>103</v>
      </c>
      <c r="H106" s="9" t="s">
        <v>11</v>
      </c>
      <c r="I106" s="45" t="s">
        <v>12</v>
      </c>
      <c r="J106" s="45" t="s">
        <v>13</v>
      </c>
      <c r="K106" s="45" t="s">
        <v>64</v>
      </c>
      <c r="L106" s="45" t="s">
        <v>14</v>
      </c>
      <c r="M106" s="45" t="s">
        <v>15</v>
      </c>
      <c r="N106" s="45" t="s">
        <v>166</v>
      </c>
      <c r="O106" s="153"/>
      <c r="P106" s="152"/>
      <c r="Q106" s="45" t="s">
        <v>16</v>
      </c>
      <c r="R106" s="47" t="s">
        <v>11</v>
      </c>
      <c r="S106" s="151"/>
    </row>
    <row r="107" spans="1:19">
      <c r="A107" s="112">
        <v>1</v>
      </c>
      <c r="B107" s="126" t="s">
        <v>17</v>
      </c>
      <c r="C107" s="11">
        <v>1</v>
      </c>
      <c r="D107" s="44" t="s">
        <v>111</v>
      </c>
      <c r="E107" s="127" t="s">
        <v>45</v>
      </c>
      <c r="F107" s="19" t="s">
        <v>18</v>
      </c>
      <c r="G107" s="128">
        <v>55</v>
      </c>
      <c r="H107" s="34">
        <v>25</v>
      </c>
      <c r="I107" s="19">
        <v>25</v>
      </c>
      <c r="J107" s="35"/>
      <c r="K107" s="19"/>
      <c r="L107" s="19"/>
      <c r="M107" s="19"/>
      <c r="N107" s="19"/>
      <c r="O107" s="19">
        <v>50</v>
      </c>
      <c r="P107" s="19">
        <v>3</v>
      </c>
      <c r="Q107" s="19">
        <v>2</v>
      </c>
      <c r="R107" s="19">
        <v>1</v>
      </c>
      <c r="S107" s="19">
        <v>25</v>
      </c>
    </row>
    <row r="108" spans="1:19">
      <c r="A108" s="113"/>
      <c r="B108" s="126"/>
      <c r="C108" s="11">
        <v>1</v>
      </c>
      <c r="D108" s="44" t="s">
        <v>60</v>
      </c>
      <c r="E108" s="127"/>
      <c r="F108" s="34" t="s">
        <v>19</v>
      </c>
      <c r="G108" s="129"/>
      <c r="H108" s="34">
        <v>25</v>
      </c>
      <c r="I108" s="19"/>
      <c r="J108" s="19">
        <v>30</v>
      </c>
      <c r="K108" s="19"/>
      <c r="L108" s="19"/>
      <c r="M108" s="19"/>
      <c r="N108" s="19"/>
      <c r="O108" s="34">
        <v>55</v>
      </c>
      <c r="P108" s="34">
        <v>3</v>
      </c>
      <c r="Q108" s="19">
        <v>2</v>
      </c>
      <c r="R108" s="19">
        <v>1</v>
      </c>
      <c r="S108" s="34">
        <v>20</v>
      </c>
    </row>
    <row r="109" spans="1:19">
      <c r="A109" s="112">
        <v>2</v>
      </c>
      <c r="B109" s="126"/>
      <c r="C109" s="11">
        <v>1</v>
      </c>
      <c r="D109" s="44" t="s">
        <v>112</v>
      </c>
      <c r="E109" s="130" t="s">
        <v>69</v>
      </c>
      <c r="F109" s="19" t="s">
        <v>18</v>
      </c>
      <c r="G109" s="128">
        <v>55</v>
      </c>
      <c r="H109" s="34">
        <v>25</v>
      </c>
      <c r="I109" s="19">
        <v>25</v>
      </c>
      <c r="J109" s="35"/>
      <c r="K109" s="19"/>
      <c r="L109" s="19"/>
      <c r="M109" s="19"/>
      <c r="N109" s="19"/>
      <c r="O109" s="19">
        <v>50</v>
      </c>
      <c r="P109" s="19">
        <v>3</v>
      </c>
      <c r="Q109" s="19">
        <v>2</v>
      </c>
      <c r="R109" s="19">
        <v>1</v>
      </c>
      <c r="S109" s="19">
        <v>25</v>
      </c>
    </row>
    <row r="110" spans="1:19">
      <c r="A110" s="113"/>
      <c r="B110" s="126"/>
      <c r="C110" s="11">
        <v>1</v>
      </c>
      <c r="D110" s="44" t="s">
        <v>113</v>
      </c>
      <c r="E110" s="131"/>
      <c r="F110" s="34" t="s">
        <v>19</v>
      </c>
      <c r="G110" s="129"/>
      <c r="H110" s="34">
        <v>25</v>
      </c>
      <c r="I110" s="19"/>
      <c r="J110" s="19">
        <v>30</v>
      </c>
      <c r="K110" s="19"/>
      <c r="L110" s="19"/>
      <c r="M110" s="19"/>
      <c r="N110" s="19"/>
      <c r="O110" s="34">
        <v>55</v>
      </c>
      <c r="P110" s="34">
        <v>3</v>
      </c>
      <c r="Q110" s="19">
        <v>2</v>
      </c>
      <c r="R110" s="19">
        <v>1</v>
      </c>
      <c r="S110" s="34">
        <v>20</v>
      </c>
    </row>
    <row r="111" spans="1:19" ht="22.5">
      <c r="A111" s="43">
        <v>3</v>
      </c>
      <c r="B111" s="126"/>
      <c r="C111" s="11">
        <v>1</v>
      </c>
      <c r="D111" s="48" t="s">
        <v>114</v>
      </c>
      <c r="E111" s="48" t="s">
        <v>39</v>
      </c>
      <c r="F111" s="20" t="s">
        <v>19</v>
      </c>
      <c r="G111" s="20">
        <v>20</v>
      </c>
      <c r="H111" s="20">
        <v>30</v>
      </c>
      <c r="I111" s="20"/>
      <c r="J111" s="20"/>
      <c r="K111" s="20"/>
      <c r="L111" s="20">
        <v>20</v>
      </c>
      <c r="M111" s="20"/>
      <c r="N111" s="20"/>
      <c r="O111" s="20">
        <v>50</v>
      </c>
      <c r="P111" s="20">
        <v>3</v>
      </c>
      <c r="Q111" s="20">
        <v>2.2000000000000002</v>
      </c>
      <c r="R111" s="20">
        <v>0.8</v>
      </c>
      <c r="S111" s="20">
        <v>25</v>
      </c>
    </row>
    <row r="112" spans="1:19" ht="33.75">
      <c r="A112" s="43">
        <v>4</v>
      </c>
      <c r="B112" s="126"/>
      <c r="C112" s="11">
        <v>1</v>
      </c>
      <c r="D112" s="48" t="s">
        <v>115</v>
      </c>
      <c r="E112" s="48" t="s">
        <v>40</v>
      </c>
      <c r="F112" s="20" t="s">
        <v>19</v>
      </c>
      <c r="G112" s="20">
        <v>20</v>
      </c>
      <c r="H112" s="20">
        <v>30</v>
      </c>
      <c r="I112" s="20"/>
      <c r="J112" s="20"/>
      <c r="K112" s="20"/>
      <c r="L112" s="20">
        <v>20</v>
      </c>
      <c r="M112" s="20"/>
      <c r="N112" s="20"/>
      <c r="O112" s="20">
        <v>50</v>
      </c>
      <c r="P112" s="20">
        <v>3</v>
      </c>
      <c r="Q112" s="20">
        <v>2.2000000000000002</v>
      </c>
      <c r="R112" s="20">
        <v>0.8</v>
      </c>
      <c r="S112" s="20">
        <v>25</v>
      </c>
    </row>
    <row r="113" spans="1:19" ht="15" customHeight="1">
      <c r="A113" s="112">
        <v>5</v>
      </c>
      <c r="B113" s="126"/>
      <c r="C113" s="11">
        <v>2</v>
      </c>
      <c r="D113" s="23" t="s">
        <v>123</v>
      </c>
      <c r="E113" s="132" t="s">
        <v>209</v>
      </c>
      <c r="F113" s="30" t="s">
        <v>21</v>
      </c>
      <c r="G113" s="134">
        <v>55</v>
      </c>
      <c r="H113" s="30">
        <v>25</v>
      </c>
      <c r="I113" s="30">
        <v>25</v>
      </c>
      <c r="J113" s="30"/>
      <c r="K113" s="30"/>
      <c r="L113" s="30"/>
      <c r="M113" s="30"/>
      <c r="N113" s="30"/>
      <c r="O113" s="30">
        <v>50</v>
      </c>
      <c r="P113" s="30">
        <v>3</v>
      </c>
      <c r="Q113" s="31">
        <v>2</v>
      </c>
      <c r="R113" s="31">
        <v>1</v>
      </c>
      <c r="S113" s="30">
        <v>25</v>
      </c>
    </row>
    <row r="114" spans="1:19">
      <c r="A114" s="113"/>
      <c r="B114" s="126"/>
      <c r="C114" s="11">
        <v>2</v>
      </c>
      <c r="D114" s="23" t="s">
        <v>124</v>
      </c>
      <c r="E114" s="133"/>
      <c r="F114" s="36" t="s">
        <v>19</v>
      </c>
      <c r="G114" s="135"/>
      <c r="H114" s="30">
        <v>20</v>
      </c>
      <c r="I114" s="30"/>
      <c r="J114" s="30"/>
      <c r="K114" s="30">
        <v>30</v>
      </c>
      <c r="L114" s="30"/>
      <c r="M114" s="30"/>
      <c r="N114" s="30"/>
      <c r="O114" s="36">
        <v>50</v>
      </c>
      <c r="P114" s="37">
        <v>3</v>
      </c>
      <c r="Q114" s="31">
        <v>2.2000000000000002</v>
      </c>
      <c r="R114" s="31">
        <v>0.8</v>
      </c>
      <c r="S114" s="36">
        <v>25</v>
      </c>
    </row>
    <row r="115" spans="1:19">
      <c r="A115" s="112">
        <v>6</v>
      </c>
      <c r="B115" s="126"/>
      <c r="C115" s="11">
        <v>2</v>
      </c>
      <c r="D115" s="23" t="s">
        <v>125</v>
      </c>
      <c r="E115" s="132" t="s">
        <v>47</v>
      </c>
      <c r="F115" s="30" t="s">
        <v>21</v>
      </c>
      <c r="G115" s="134">
        <v>55</v>
      </c>
      <c r="H115" s="30">
        <v>25</v>
      </c>
      <c r="I115" s="30">
        <v>25</v>
      </c>
      <c r="J115" s="30"/>
      <c r="K115" s="30"/>
      <c r="L115" s="30"/>
      <c r="M115" s="30"/>
      <c r="N115" s="30"/>
      <c r="O115" s="30">
        <v>50</v>
      </c>
      <c r="P115" s="30">
        <v>3</v>
      </c>
      <c r="Q115" s="31">
        <v>2</v>
      </c>
      <c r="R115" s="31">
        <v>1</v>
      </c>
      <c r="S115" s="30">
        <v>25</v>
      </c>
    </row>
    <row r="116" spans="1:19">
      <c r="A116" s="113"/>
      <c r="B116" s="126"/>
      <c r="C116" s="11">
        <v>2</v>
      </c>
      <c r="D116" s="23" t="s">
        <v>126</v>
      </c>
      <c r="E116" s="133"/>
      <c r="F116" s="36" t="s">
        <v>19</v>
      </c>
      <c r="G116" s="135"/>
      <c r="H116" s="30">
        <v>20</v>
      </c>
      <c r="I116" s="30"/>
      <c r="J116" s="30"/>
      <c r="K116" s="30">
        <v>30</v>
      </c>
      <c r="L116" s="30"/>
      <c r="M116" s="30"/>
      <c r="N116" s="30"/>
      <c r="O116" s="36">
        <v>50</v>
      </c>
      <c r="P116" s="37">
        <v>3</v>
      </c>
      <c r="Q116" s="31">
        <v>2.2000000000000002</v>
      </c>
      <c r="R116" s="31">
        <v>0.8</v>
      </c>
      <c r="S116" s="36">
        <v>25</v>
      </c>
    </row>
    <row r="117" spans="1:19">
      <c r="A117" s="43">
        <v>7</v>
      </c>
      <c r="B117" s="126"/>
      <c r="C117" s="11">
        <v>2</v>
      </c>
      <c r="D117" s="32" t="s">
        <v>127</v>
      </c>
      <c r="E117" s="32" t="s">
        <v>53</v>
      </c>
      <c r="F117" s="21" t="s">
        <v>19</v>
      </c>
      <c r="G117" s="21">
        <v>20</v>
      </c>
      <c r="H117" s="21">
        <v>30</v>
      </c>
      <c r="I117" s="21"/>
      <c r="J117" s="21"/>
      <c r="K117" s="21">
        <v>20</v>
      </c>
      <c r="L117" s="21"/>
      <c r="M117" s="21"/>
      <c r="N117" s="21"/>
      <c r="O117" s="21">
        <v>50</v>
      </c>
      <c r="P117" s="21">
        <v>3</v>
      </c>
      <c r="Q117" s="33">
        <v>2.2000000000000002</v>
      </c>
      <c r="R117" s="33">
        <v>0.8</v>
      </c>
      <c r="S117" s="21">
        <v>25</v>
      </c>
    </row>
    <row r="118" spans="1:19">
      <c r="A118" s="43">
        <v>8</v>
      </c>
      <c r="B118" s="126"/>
      <c r="C118" s="11">
        <v>2</v>
      </c>
      <c r="D118" s="32" t="s">
        <v>128</v>
      </c>
      <c r="E118" s="32" t="s">
        <v>29</v>
      </c>
      <c r="F118" s="21" t="s">
        <v>19</v>
      </c>
      <c r="G118" s="21">
        <v>20</v>
      </c>
      <c r="H118" s="21">
        <v>30</v>
      </c>
      <c r="I118" s="21"/>
      <c r="J118" s="21"/>
      <c r="K118" s="21">
        <v>20</v>
      </c>
      <c r="L118" s="21"/>
      <c r="M118" s="21"/>
      <c r="N118" s="21"/>
      <c r="O118" s="21">
        <v>50</v>
      </c>
      <c r="P118" s="21">
        <v>3</v>
      </c>
      <c r="Q118" s="33">
        <v>2.2000000000000002</v>
      </c>
      <c r="R118" s="33">
        <v>0.8</v>
      </c>
      <c r="S118" s="21">
        <v>25</v>
      </c>
    </row>
    <row r="119" spans="1:19">
      <c r="A119" s="43">
        <v>9</v>
      </c>
      <c r="B119" s="126"/>
      <c r="C119" s="11">
        <v>2</v>
      </c>
      <c r="D119" s="88" t="s">
        <v>196</v>
      </c>
      <c r="E119" s="88" t="s">
        <v>195</v>
      </c>
      <c r="F119" s="51" t="s">
        <v>19</v>
      </c>
      <c r="G119" s="51">
        <v>20</v>
      </c>
      <c r="H119" s="51">
        <v>30</v>
      </c>
      <c r="I119" s="51"/>
      <c r="J119" s="51"/>
      <c r="K119" s="51"/>
      <c r="L119" s="51">
        <v>20</v>
      </c>
      <c r="M119" s="51"/>
      <c r="N119" s="51"/>
      <c r="O119" s="51">
        <v>50</v>
      </c>
      <c r="P119" s="51">
        <v>3</v>
      </c>
      <c r="Q119" s="52">
        <v>2.2000000000000002</v>
      </c>
      <c r="R119" s="53">
        <v>0.8</v>
      </c>
      <c r="S119" s="51">
        <v>25</v>
      </c>
    </row>
    <row r="120" spans="1:19" ht="22.5">
      <c r="A120" s="43">
        <v>10</v>
      </c>
      <c r="B120" s="126"/>
      <c r="C120" s="11">
        <v>2</v>
      </c>
      <c r="D120" s="88" t="s">
        <v>197</v>
      </c>
      <c r="E120" s="50" t="s">
        <v>55</v>
      </c>
      <c r="F120" s="51" t="s">
        <v>19</v>
      </c>
      <c r="G120" s="51">
        <v>20</v>
      </c>
      <c r="H120" s="51">
        <v>30</v>
      </c>
      <c r="I120" s="51"/>
      <c r="J120" s="51"/>
      <c r="K120" s="51"/>
      <c r="L120" s="51">
        <v>20</v>
      </c>
      <c r="M120" s="51"/>
      <c r="N120" s="51"/>
      <c r="O120" s="51">
        <v>50</v>
      </c>
      <c r="P120" s="51">
        <v>3</v>
      </c>
      <c r="Q120" s="52">
        <v>2.2000000000000002</v>
      </c>
      <c r="R120" s="53">
        <v>0.8</v>
      </c>
      <c r="S120" s="51">
        <v>25</v>
      </c>
    </row>
    <row r="121" spans="1:19">
      <c r="A121" s="112">
        <v>11</v>
      </c>
      <c r="B121" s="117" t="s">
        <v>28</v>
      </c>
      <c r="C121" s="11">
        <v>3</v>
      </c>
      <c r="D121" s="57" t="s">
        <v>130</v>
      </c>
      <c r="E121" s="118" t="s">
        <v>184</v>
      </c>
      <c r="F121" s="58" t="s">
        <v>18</v>
      </c>
      <c r="G121" s="120">
        <v>55</v>
      </c>
      <c r="H121" s="58">
        <v>25</v>
      </c>
      <c r="I121" s="58">
        <v>25</v>
      </c>
      <c r="J121" s="58"/>
      <c r="K121" s="58"/>
      <c r="L121" s="58"/>
      <c r="M121" s="58"/>
      <c r="N121" s="58"/>
      <c r="O121" s="58">
        <v>50</v>
      </c>
      <c r="P121" s="58">
        <v>3</v>
      </c>
      <c r="Q121" s="58">
        <v>2</v>
      </c>
      <c r="R121" s="58">
        <v>1</v>
      </c>
      <c r="S121" s="58">
        <v>25</v>
      </c>
    </row>
    <row r="122" spans="1:19">
      <c r="A122" s="113"/>
      <c r="B122" s="117"/>
      <c r="C122" s="11">
        <v>3</v>
      </c>
      <c r="D122" s="57" t="s">
        <v>131</v>
      </c>
      <c r="E122" s="119"/>
      <c r="F122" s="59" t="s">
        <v>19</v>
      </c>
      <c r="G122" s="121"/>
      <c r="H122" s="58">
        <v>25</v>
      </c>
      <c r="I122" s="58"/>
      <c r="J122" s="58">
        <v>30</v>
      </c>
      <c r="K122" s="58"/>
      <c r="L122" s="58"/>
      <c r="M122" s="58"/>
      <c r="N122" s="58"/>
      <c r="O122" s="59">
        <v>55</v>
      </c>
      <c r="P122" s="59">
        <v>3</v>
      </c>
      <c r="Q122" s="58">
        <v>2</v>
      </c>
      <c r="R122" s="58">
        <v>1</v>
      </c>
      <c r="S122" s="59">
        <v>20</v>
      </c>
    </row>
    <row r="123" spans="1:19">
      <c r="A123" s="112">
        <v>12</v>
      </c>
      <c r="B123" s="117"/>
      <c r="C123" s="11">
        <v>3</v>
      </c>
      <c r="D123" s="57" t="s">
        <v>132</v>
      </c>
      <c r="E123" s="118" t="s">
        <v>43</v>
      </c>
      <c r="F123" s="58" t="s">
        <v>18</v>
      </c>
      <c r="G123" s="120">
        <v>55</v>
      </c>
      <c r="H123" s="58">
        <v>25</v>
      </c>
      <c r="I123" s="58">
        <v>25</v>
      </c>
      <c r="J123" s="58"/>
      <c r="K123" s="58"/>
      <c r="L123" s="58"/>
      <c r="M123" s="58"/>
      <c r="N123" s="58"/>
      <c r="O123" s="58">
        <v>50</v>
      </c>
      <c r="P123" s="58">
        <v>3</v>
      </c>
      <c r="Q123" s="58">
        <v>2</v>
      </c>
      <c r="R123" s="58">
        <v>1</v>
      </c>
      <c r="S123" s="58">
        <v>25</v>
      </c>
    </row>
    <row r="124" spans="1:19" ht="36" customHeight="1">
      <c r="A124" s="113"/>
      <c r="B124" s="117"/>
      <c r="C124" s="11">
        <v>3</v>
      </c>
      <c r="D124" s="57" t="s">
        <v>133</v>
      </c>
      <c r="E124" s="122"/>
      <c r="F124" s="59" t="s">
        <v>19</v>
      </c>
      <c r="G124" s="121"/>
      <c r="H124" s="58">
        <v>25</v>
      </c>
      <c r="I124" s="58"/>
      <c r="J124" s="58">
        <v>30</v>
      </c>
      <c r="K124" s="58"/>
      <c r="L124" s="58"/>
      <c r="M124" s="58"/>
      <c r="N124" s="58"/>
      <c r="O124" s="59">
        <v>55</v>
      </c>
      <c r="P124" s="59">
        <v>3</v>
      </c>
      <c r="Q124" s="58">
        <v>2</v>
      </c>
      <c r="R124" s="58">
        <v>1</v>
      </c>
      <c r="S124" s="59">
        <v>20</v>
      </c>
    </row>
    <row r="125" spans="1:19">
      <c r="A125" s="112">
        <v>13</v>
      </c>
      <c r="B125" s="117"/>
      <c r="C125" s="11">
        <v>3</v>
      </c>
      <c r="D125" s="40" t="s">
        <v>134</v>
      </c>
      <c r="E125" s="114" t="s">
        <v>158</v>
      </c>
      <c r="F125" s="20" t="s">
        <v>19</v>
      </c>
      <c r="G125" s="115">
        <v>55</v>
      </c>
      <c r="H125" s="20">
        <v>25</v>
      </c>
      <c r="I125" s="20">
        <v>25</v>
      </c>
      <c r="J125" s="20"/>
      <c r="K125" s="20"/>
      <c r="L125" s="20"/>
      <c r="M125" s="20"/>
      <c r="N125" s="20"/>
      <c r="O125" s="20">
        <v>50</v>
      </c>
      <c r="P125" s="20">
        <v>3</v>
      </c>
      <c r="Q125" s="20">
        <v>2</v>
      </c>
      <c r="R125" s="20">
        <v>1</v>
      </c>
      <c r="S125" s="20">
        <v>25</v>
      </c>
    </row>
    <row r="126" spans="1:19">
      <c r="A126" s="113"/>
      <c r="B126" s="117"/>
      <c r="C126" s="11">
        <v>3</v>
      </c>
      <c r="D126" s="40" t="s">
        <v>135</v>
      </c>
      <c r="E126" s="114"/>
      <c r="F126" s="41" t="s">
        <v>19</v>
      </c>
      <c r="G126" s="116"/>
      <c r="H126" s="20">
        <v>25</v>
      </c>
      <c r="I126" s="20"/>
      <c r="J126" s="20">
        <v>30</v>
      </c>
      <c r="K126" s="20"/>
      <c r="L126" s="20"/>
      <c r="M126" s="20"/>
      <c r="N126" s="20"/>
      <c r="O126" s="41">
        <v>55</v>
      </c>
      <c r="P126" s="41">
        <v>3</v>
      </c>
      <c r="Q126" s="20">
        <v>2</v>
      </c>
      <c r="R126" s="20">
        <v>1</v>
      </c>
      <c r="S126" s="41">
        <v>20</v>
      </c>
    </row>
    <row r="127" spans="1:19">
      <c r="A127" s="112">
        <v>14</v>
      </c>
      <c r="B127" s="117"/>
      <c r="C127" s="11">
        <v>3</v>
      </c>
      <c r="D127" s="40" t="s">
        <v>149</v>
      </c>
      <c r="E127" s="114" t="s">
        <v>54</v>
      </c>
      <c r="F127" s="20" t="s">
        <v>19</v>
      </c>
      <c r="G127" s="115">
        <v>55</v>
      </c>
      <c r="H127" s="20">
        <v>25</v>
      </c>
      <c r="I127" s="20">
        <v>25</v>
      </c>
      <c r="J127" s="20"/>
      <c r="K127" s="20"/>
      <c r="L127" s="20"/>
      <c r="M127" s="20"/>
      <c r="N127" s="20"/>
      <c r="O127" s="20">
        <v>50</v>
      </c>
      <c r="P127" s="20">
        <v>3</v>
      </c>
      <c r="Q127" s="20">
        <v>2</v>
      </c>
      <c r="R127" s="20">
        <v>1</v>
      </c>
      <c r="S127" s="20">
        <v>25</v>
      </c>
    </row>
    <row r="128" spans="1:19">
      <c r="A128" s="113"/>
      <c r="B128" s="117"/>
      <c r="C128" s="11">
        <v>3</v>
      </c>
      <c r="D128" s="40" t="s">
        <v>150</v>
      </c>
      <c r="E128" s="114"/>
      <c r="F128" s="41" t="s">
        <v>19</v>
      </c>
      <c r="G128" s="116"/>
      <c r="H128" s="20">
        <v>25</v>
      </c>
      <c r="I128" s="20"/>
      <c r="J128" s="20">
        <v>30</v>
      </c>
      <c r="K128" s="20"/>
      <c r="L128" s="20"/>
      <c r="M128" s="20"/>
      <c r="N128" s="20"/>
      <c r="O128" s="41">
        <v>55</v>
      </c>
      <c r="P128" s="41">
        <v>3</v>
      </c>
      <c r="Q128" s="20">
        <v>2</v>
      </c>
      <c r="R128" s="20">
        <v>1</v>
      </c>
      <c r="S128" s="41">
        <v>20</v>
      </c>
    </row>
    <row r="129" spans="1:19">
      <c r="A129" s="81">
        <v>15</v>
      </c>
      <c r="B129" s="117"/>
      <c r="C129" s="11">
        <v>3</v>
      </c>
      <c r="D129" s="44" t="s">
        <v>136</v>
      </c>
      <c r="E129" s="44" t="s">
        <v>185</v>
      </c>
      <c r="F129" s="19" t="s">
        <v>19</v>
      </c>
      <c r="G129" s="19">
        <v>20</v>
      </c>
      <c r="H129" s="19">
        <v>30</v>
      </c>
      <c r="I129" s="19"/>
      <c r="J129" s="19"/>
      <c r="K129" s="19">
        <v>20</v>
      </c>
      <c r="L129" s="19"/>
      <c r="M129" s="19"/>
      <c r="N129" s="19"/>
      <c r="O129" s="19">
        <v>50</v>
      </c>
      <c r="P129" s="19">
        <v>3</v>
      </c>
      <c r="Q129" s="42">
        <v>2.2000000000000002</v>
      </c>
      <c r="R129" s="42">
        <v>0.8</v>
      </c>
      <c r="S129" s="19">
        <v>25</v>
      </c>
    </row>
    <row r="130" spans="1:19">
      <c r="A130" s="43">
        <v>16</v>
      </c>
      <c r="B130" s="117"/>
      <c r="C130" s="11">
        <v>3</v>
      </c>
      <c r="D130" s="44" t="s">
        <v>151</v>
      </c>
      <c r="E130" s="44" t="s">
        <v>183</v>
      </c>
      <c r="F130" s="19" t="s">
        <v>19</v>
      </c>
      <c r="G130" s="19">
        <v>20</v>
      </c>
      <c r="H130" s="19">
        <v>30</v>
      </c>
      <c r="I130" s="19"/>
      <c r="J130" s="19"/>
      <c r="K130" s="19">
        <v>20</v>
      </c>
      <c r="L130" s="19"/>
      <c r="M130" s="19"/>
      <c r="N130" s="19"/>
      <c r="O130" s="19">
        <v>50</v>
      </c>
      <c r="P130" s="19">
        <v>3</v>
      </c>
      <c r="Q130" s="42">
        <v>2.2000000000000002</v>
      </c>
      <c r="R130" s="42">
        <v>0.8</v>
      </c>
      <c r="S130" s="19">
        <v>25</v>
      </c>
    </row>
    <row r="131" spans="1:19">
      <c r="A131" s="123" t="s">
        <v>144</v>
      </c>
      <c r="B131" s="124"/>
      <c r="C131" s="124"/>
      <c r="D131" s="124"/>
      <c r="E131" s="124"/>
      <c r="F131" s="125"/>
      <c r="G131" s="49">
        <f>SUM(G107:G130)-G107-G111-G113-G117-G119-G121-G125-G129</f>
        <v>300</v>
      </c>
      <c r="H131" s="49">
        <f>SUM(H107:H130)-H107-H108-H111-H113-H114-H117-H119-H121-H122-H125-H126-H129</f>
        <v>315</v>
      </c>
      <c r="I131" s="49">
        <f>SUM(I107:I130)-I107-I113-I121-I125</f>
        <v>100</v>
      </c>
      <c r="J131" s="49">
        <f>SUM(J107:J130)-J108-J122-J126</f>
        <v>90</v>
      </c>
      <c r="K131" s="49">
        <f>SUM(K107:K130)-K114-K117-K129</f>
        <v>70</v>
      </c>
      <c r="L131" s="49">
        <f>SUM(L107:L130)-L111-L119</f>
        <v>40</v>
      </c>
      <c r="M131" s="49">
        <f>SUM(M107:M130)</f>
        <v>0</v>
      </c>
      <c r="N131" s="49">
        <f>SUM(N107:N130)</f>
        <v>0</v>
      </c>
      <c r="O131" s="49">
        <f>SUM(O107:O130)-O107-O108-O111-O113-O114-O117-O119-O121-O122-O125-O126-O129</f>
        <v>615</v>
      </c>
      <c r="P131" s="49">
        <f>SUM(P107:P130)-P107-P108-P111-P113-P114-P117-P119-P121-P122-P125-P126-P129</f>
        <v>36</v>
      </c>
      <c r="Q131" s="22">
        <f>SUM(Q107:Q130)-Q107-Q108-Q111-Q113-Q114-Q117-Q119-Q121-Q122-Q125-Q126-Q129</f>
        <v>24.999999999999989</v>
      </c>
      <c r="R131" s="22">
        <f>SUM(R107:R130)-R107-R108-R111-R113-R114-R117-R119-R121-R122-R125-R126-R129</f>
        <v>11</v>
      </c>
      <c r="S131" s="22">
        <f>SUM(S107:S130)-S107-S108-S111-S113-S114-S117-S119-S121-S122-S125-S126-S129</f>
        <v>285</v>
      </c>
    </row>
    <row r="133" spans="1:19">
      <c r="D133" s="105" t="s">
        <v>156</v>
      </c>
      <c r="E133" s="106"/>
      <c r="F133" s="106"/>
      <c r="G133" s="106"/>
      <c r="H133" s="107"/>
      <c r="I133" s="111" t="s">
        <v>95</v>
      </c>
      <c r="J133" s="111"/>
      <c r="K133" s="111"/>
      <c r="L133" s="111"/>
      <c r="M133" s="111"/>
      <c r="N133" s="111" t="s">
        <v>96</v>
      </c>
      <c r="O133" s="111"/>
      <c r="P133" s="111"/>
      <c r="Q133" s="111"/>
    </row>
    <row r="134" spans="1:19" ht="60" customHeight="1">
      <c r="D134" s="108"/>
      <c r="E134" s="109"/>
      <c r="F134" s="109"/>
      <c r="G134" s="109"/>
      <c r="H134" s="110"/>
      <c r="I134" s="104" t="s">
        <v>97</v>
      </c>
      <c r="J134" s="104"/>
      <c r="K134" s="104" t="s">
        <v>98</v>
      </c>
      <c r="L134" s="104"/>
      <c r="M134" s="104"/>
      <c r="N134" s="102" t="s">
        <v>99</v>
      </c>
      <c r="O134" s="103"/>
      <c r="P134" s="104" t="s">
        <v>100</v>
      </c>
      <c r="Q134" s="104"/>
    </row>
    <row r="135" spans="1:19">
      <c r="D135" s="95" t="s">
        <v>157</v>
      </c>
      <c r="E135" s="96"/>
      <c r="F135" s="96"/>
      <c r="G135" s="96"/>
      <c r="H135" s="97"/>
      <c r="I135" s="98">
        <v>300</v>
      </c>
      <c r="J135" s="98"/>
      <c r="K135" s="99">
        <f>I135/(I143+I144)</f>
        <v>9.2764378478664186E-2</v>
      </c>
      <c r="L135" s="99"/>
      <c r="M135" s="99"/>
      <c r="N135" s="100">
        <v>36</v>
      </c>
      <c r="O135" s="101"/>
      <c r="P135" s="99">
        <v>0.3</v>
      </c>
      <c r="Q135" s="99"/>
    </row>
    <row r="136" spans="1:19">
      <c r="D136" s="82"/>
      <c r="E136" s="82"/>
      <c r="F136" s="82"/>
      <c r="G136" s="82"/>
      <c r="H136" s="82"/>
      <c r="I136" s="83"/>
      <c r="J136" s="83"/>
      <c r="K136" s="84"/>
      <c r="L136" s="84"/>
      <c r="M136" s="84"/>
      <c r="N136" s="83"/>
      <c r="O136" s="83"/>
      <c r="P136" s="84"/>
      <c r="Q136" s="84"/>
    </row>
    <row r="137" spans="1:19">
      <c r="D137" s="105" t="s">
        <v>181</v>
      </c>
      <c r="E137" s="106"/>
      <c r="F137" s="106"/>
      <c r="G137" s="106"/>
      <c r="H137" s="107"/>
      <c r="I137" s="111" t="s">
        <v>95</v>
      </c>
      <c r="J137" s="111"/>
      <c r="K137" s="111"/>
      <c r="L137" s="111"/>
      <c r="M137" s="111"/>
      <c r="N137" s="111" t="s">
        <v>96</v>
      </c>
      <c r="O137" s="111"/>
      <c r="P137" s="111"/>
      <c r="Q137" s="111"/>
    </row>
    <row r="138" spans="1:19" ht="56.25" customHeight="1">
      <c r="D138" s="108"/>
      <c r="E138" s="109"/>
      <c r="F138" s="109"/>
      <c r="G138" s="109"/>
      <c r="H138" s="110"/>
      <c r="I138" s="104" t="s">
        <v>97</v>
      </c>
      <c r="J138" s="104"/>
      <c r="K138" s="104" t="s">
        <v>98</v>
      </c>
      <c r="L138" s="104"/>
      <c r="M138" s="104"/>
      <c r="N138" s="102" t="s">
        <v>99</v>
      </c>
      <c r="O138" s="103"/>
      <c r="P138" s="104" t="s">
        <v>100</v>
      </c>
      <c r="Q138" s="104"/>
    </row>
    <row r="139" spans="1:19" ht="24" customHeight="1">
      <c r="D139" s="184" t="s">
        <v>180</v>
      </c>
      <c r="E139" s="185"/>
      <c r="F139" s="185"/>
      <c r="G139" s="185"/>
      <c r="H139" s="186"/>
      <c r="I139" s="98">
        <v>1289</v>
      </c>
      <c r="J139" s="98"/>
      <c r="K139" s="99">
        <f>I139/(G89+H89)</f>
        <v>0.48936977980258162</v>
      </c>
      <c r="L139" s="99"/>
      <c r="M139" s="99"/>
      <c r="N139" s="100">
        <v>103</v>
      </c>
      <c r="O139" s="101"/>
      <c r="P139" s="99">
        <f>N139/122</f>
        <v>0.84426229508196726</v>
      </c>
      <c r="Q139" s="99"/>
    </row>
    <row r="141" spans="1:19">
      <c r="D141" s="105" t="s">
        <v>94</v>
      </c>
      <c r="E141" s="106"/>
      <c r="F141" s="106"/>
      <c r="G141" s="106"/>
      <c r="H141" s="107"/>
      <c r="I141" s="111" t="s">
        <v>95</v>
      </c>
      <c r="J141" s="111"/>
      <c r="K141" s="111"/>
      <c r="L141" s="111"/>
      <c r="M141" s="111"/>
      <c r="N141" s="111" t="s">
        <v>96</v>
      </c>
      <c r="O141" s="111"/>
      <c r="P141" s="111"/>
      <c r="Q141" s="111"/>
    </row>
    <row r="142" spans="1:19" ht="63.75" customHeight="1">
      <c r="D142" s="108"/>
      <c r="E142" s="109"/>
      <c r="F142" s="109"/>
      <c r="G142" s="109"/>
      <c r="H142" s="110"/>
      <c r="I142" s="104" t="s">
        <v>97</v>
      </c>
      <c r="J142" s="104"/>
      <c r="K142" s="104" t="s">
        <v>98</v>
      </c>
      <c r="L142" s="104"/>
      <c r="M142" s="104"/>
      <c r="N142" s="102" t="s">
        <v>99</v>
      </c>
      <c r="O142" s="103"/>
      <c r="P142" s="104" t="s">
        <v>100</v>
      </c>
      <c r="Q142" s="104"/>
    </row>
    <row r="143" spans="1:19">
      <c r="D143" s="95" t="s">
        <v>101</v>
      </c>
      <c r="E143" s="96"/>
      <c r="F143" s="96"/>
      <c r="G143" s="96"/>
      <c r="H143" s="97"/>
      <c r="I143" s="98">
        <f>H89</f>
        <v>1769</v>
      </c>
      <c r="J143" s="98"/>
      <c r="K143" s="99">
        <f>I143/(I144+I143)</f>
        <v>0.5470006184291899</v>
      </c>
      <c r="L143" s="99"/>
      <c r="M143" s="99"/>
      <c r="N143" s="100">
        <f>R89</f>
        <v>57.800000000000004</v>
      </c>
      <c r="O143" s="101"/>
      <c r="P143" s="99">
        <f>N143/(N144+N143)</f>
        <v>0.48166666666666669</v>
      </c>
      <c r="Q143" s="99"/>
    </row>
    <row r="144" spans="1:19">
      <c r="D144" s="95" t="s">
        <v>102</v>
      </c>
      <c r="E144" s="96"/>
      <c r="F144" s="96"/>
      <c r="G144" s="96"/>
      <c r="H144" s="97"/>
      <c r="I144" s="98">
        <f>G89+S89</f>
        <v>1465</v>
      </c>
      <c r="J144" s="98"/>
      <c r="K144" s="99">
        <f>I144/(I143+I144)</f>
        <v>0.45299938157081016</v>
      </c>
      <c r="L144" s="99"/>
      <c r="M144" s="99"/>
      <c r="N144" s="100">
        <f>Q89</f>
        <v>62.199999999999996</v>
      </c>
      <c r="O144" s="101"/>
      <c r="P144" s="99">
        <f>N144/(N143+N144)</f>
        <v>0.51833333333333331</v>
      </c>
      <c r="Q144" s="99"/>
    </row>
    <row r="145" spans="1:41" ht="51" customHeight="1"/>
    <row r="146" spans="1:41" ht="15" customHeight="1">
      <c r="A146" s="91" t="s">
        <v>168</v>
      </c>
      <c r="B146" s="91"/>
      <c r="C146" s="91"/>
      <c r="D146" s="91"/>
      <c r="E146" s="91"/>
      <c r="G146" s="91" t="s">
        <v>169</v>
      </c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75"/>
      <c r="T146" s="75"/>
      <c r="V146" s="76"/>
      <c r="W146" s="76"/>
      <c r="X146" s="76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</row>
    <row r="147" spans="1:41" ht="24.75" customHeight="1">
      <c r="A147" s="85"/>
      <c r="B147" s="85"/>
      <c r="C147" s="85"/>
      <c r="D147" s="85"/>
      <c r="E147" s="74"/>
      <c r="V147" s="76"/>
      <c r="W147" s="76"/>
      <c r="X147" s="76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</row>
    <row r="148" spans="1:41">
      <c r="A148" s="92" t="s">
        <v>205</v>
      </c>
      <c r="B148" s="92"/>
      <c r="C148" s="92"/>
      <c r="D148" s="92"/>
      <c r="E148" s="92"/>
      <c r="F148" s="74"/>
      <c r="G148" s="92" t="s">
        <v>205</v>
      </c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77"/>
      <c r="T148" s="77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</row>
    <row r="149" spans="1:41" ht="6.75" customHeight="1">
      <c r="A149" s="91" t="s">
        <v>170</v>
      </c>
      <c r="B149" s="91"/>
      <c r="C149" s="91"/>
      <c r="D149" s="91"/>
      <c r="E149" s="91"/>
      <c r="G149" s="93" t="s">
        <v>171</v>
      </c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78"/>
      <c r="T149" s="78"/>
      <c r="V149" s="76"/>
      <c r="W149" s="76"/>
      <c r="X149" s="76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</row>
    <row r="150" spans="1:41">
      <c r="A150" s="91" t="s">
        <v>172</v>
      </c>
      <c r="B150" s="91"/>
      <c r="C150" s="91"/>
      <c r="D150" s="91"/>
      <c r="E150" s="91"/>
      <c r="G150" s="91" t="s">
        <v>173</v>
      </c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75"/>
      <c r="T150" s="75"/>
      <c r="V150" s="76"/>
      <c r="W150" s="76"/>
      <c r="X150" s="76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</row>
    <row r="151" spans="1:4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V151" s="76"/>
      <c r="W151" s="76"/>
      <c r="X151" s="76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</row>
    <row r="152" spans="1:41">
      <c r="A152" s="91" t="s">
        <v>174</v>
      </c>
      <c r="B152" s="91"/>
      <c r="C152" s="91"/>
      <c r="D152" s="91"/>
      <c r="E152" s="91"/>
      <c r="F152" s="91" t="s">
        <v>175</v>
      </c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75"/>
      <c r="V152" s="76"/>
      <c r="W152" s="76"/>
      <c r="X152" s="76"/>
      <c r="Y152" s="76"/>
      <c r="Z152" s="76"/>
      <c r="AA152" s="76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</row>
    <row r="153" spans="1:41" ht="27.75" customHeight="1">
      <c r="A153" s="85"/>
      <c r="B153" s="85"/>
      <c r="C153" s="85"/>
      <c r="D153" s="85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U153" s="80"/>
      <c r="V153" s="80"/>
      <c r="W153" s="80"/>
      <c r="X153" s="80"/>
      <c r="Y153" s="80"/>
      <c r="Z153" s="80"/>
      <c r="AA153" s="80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</row>
    <row r="154" spans="1:41">
      <c r="A154" s="92" t="s">
        <v>206</v>
      </c>
      <c r="B154" s="92"/>
      <c r="C154" s="92"/>
      <c r="D154" s="92"/>
      <c r="E154" s="92"/>
      <c r="G154" s="92" t="s">
        <v>207</v>
      </c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T154" s="78"/>
      <c r="U154" s="78"/>
      <c r="V154" s="78"/>
      <c r="W154" s="78"/>
      <c r="X154" s="78"/>
      <c r="Y154" s="78"/>
      <c r="Z154" s="78"/>
      <c r="AA154" s="78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</row>
    <row r="155" spans="1:41" ht="7.5" customHeight="1">
      <c r="A155" s="91" t="s">
        <v>176</v>
      </c>
      <c r="B155" s="91"/>
      <c r="C155" s="91"/>
      <c r="D155" s="91"/>
      <c r="E155" s="91"/>
      <c r="G155" s="93" t="s">
        <v>171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78"/>
      <c r="T155" s="75"/>
      <c r="U155" s="75"/>
      <c r="V155" s="75"/>
      <c r="W155" s="75"/>
      <c r="X155" s="75"/>
      <c r="Y155" s="75"/>
      <c r="Z155" s="75"/>
      <c r="AA155" s="75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</row>
    <row r="156" spans="1:41">
      <c r="A156" s="91" t="s">
        <v>172</v>
      </c>
      <c r="B156" s="91"/>
      <c r="C156" s="91"/>
      <c r="D156" s="91"/>
      <c r="E156" s="91"/>
      <c r="G156" s="91" t="s">
        <v>173</v>
      </c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75"/>
      <c r="U156" s="80"/>
      <c r="V156" s="80"/>
      <c r="W156" s="80"/>
      <c r="X156" s="80"/>
      <c r="Y156" s="80"/>
      <c r="Z156" s="80"/>
      <c r="AA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</row>
    <row r="158" spans="1:41">
      <c r="A158" s="94" t="s">
        <v>177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1:41" ht="39.7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1:4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90"/>
      <c r="S160" s="90"/>
    </row>
    <row r="161" spans="1:22" ht="15" customHeight="1">
      <c r="A161" s="183" t="s">
        <v>179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</row>
    <row r="162" spans="1:22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</row>
    <row r="163" spans="1:22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</row>
    <row r="164" spans="1:22" ht="15" customHeight="1">
      <c r="A164" s="94" t="s">
        <v>208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79"/>
      <c r="U164" s="79"/>
      <c r="V164" s="79"/>
    </row>
    <row r="165" spans="1:22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79"/>
      <c r="U165" s="79"/>
      <c r="V165" s="79"/>
    </row>
    <row r="166" spans="1:22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79"/>
      <c r="U166" s="79"/>
      <c r="V166" s="79"/>
    </row>
    <row r="167" spans="1:22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79"/>
      <c r="U167" s="79"/>
      <c r="V167" s="79"/>
    </row>
  </sheetData>
  <mergeCells count="191">
    <mergeCell ref="A16:S16"/>
    <mergeCell ref="A161:S162"/>
    <mergeCell ref="A164:S167"/>
    <mergeCell ref="D139:H139"/>
    <mergeCell ref="I139:J139"/>
    <mergeCell ref="K139:M139"/>
    <mergeCell ref="N139:O139"/>
    <mergeCell ref="P139:Q139"/>
    <mergeCell ref="A7:S7"/>
    <mergeCell ref="A8:S8"/>
    <mergeCell ref="A9:S9"/>
    <mergeCell ref="A10:S10"/>
    <mergeCell ref="A11:S11"/>
    <mergeCell ref="A12:S12"/>
    <mergeCell ref="S17:S20"/>
    <mergeCell ref="G18:H19"/>
    <mergeCell ref="I18:O18"/>
    <mergeCell ref="P18:P20"/>
    <mergeCell ref="Q18:R19"/>
    <mergeCell ref="I19:N19"/>
    <mergeCell ref="O19:O20"/>
    <mergeCell ref="A13:S13"/>
    <mergeCell ref="A14:S14"/>
    <mergeCell ref="A17:A20"/>
    <mergeCell ref="B17:B20"/>
    <mergeCell ref="C17:C20"/>
    <mergeCell ref="D17:D20"/>
    <mergeCell ref="E17:E20"/>
    <mergeCell ref="F17:F20"/>
    <mergeCell ref="G17:O17"/>
    <mergeCell ref="P17:R17"/>
    <mergeCell ref="A21:A22"/>
    <mergeCell ref="B21:B56"/>
    <mergeCell ref="E21:E22"/>
    <mergeCell ref="G21:G22"/>
    <mergeCell ref="A25:A26"/>
    <mergeCell ref="E25:E26"/>
    <mergeCell ref="G25:G26"/>
    <mergeCell ref="A28:A29"/>
    <mergeCell ref="E28:E29"/>
    <mergeCell ref="G28:G29"/>
    <mergeCell ref="C37:F37"/>
    <mergeCell ref="A38:A39"/>
    <mergeCell ref="E38:E39"/>
    <mergeCell ref="G38:G39"/>
    <mergeCell ref="A40:A41"/>
    <mergeCell ref="E40:E41"/>
    <mergeCell ref="G40:G41"/>
    <mergeCell ref="A30:A31"/>
    <mergeCell ref="E30:E31"/>
    <mergeCell ref="G30:G31"/>
    <mergeCell ref="A32:A33"/>
    <mergeCell ref="E32:E33"/>
    <mergeCell ref="G32:G33"/>
    <mergeCell ref="A47:A48"/>
    <mergeCell ref="E47:E48"/>
    <mergeCell ref="G47:G48"/>
    <mergeCell ref="A49:A50"/>
    <mergeCell ref="E49:E50"/>
    <mergeCell ref="G49:G50"/>
    <mergeCell ref="A43:A44"/>
    <mergeCell ref="E43:E44"/>
    <mergeCell ref="G43:G44"/>
    <mergeCell ref="A45:A46"/>
    <mergeCell ref="E45:E46"/>
    <mergeCell ref="G45:G46"/>
    <mergeCell ref="C56:F56"/>
    <mergeCell ref="A57:F57"/>
    <mergeCell ref="A58:A59"/>
    <mergeCell ref="B58:B87"/>
    <mergeCell ref="E58:E59"/>
    <mergeCell ref="G58:G59"/>
    <mergeCell ref="A64:A65"/>
    <mergeCell ref="E64:E65"/>
    <mergeCell ref="G64:G65"/>
    <mergeCell ref="A66:A67"/>
    <mergeCell ref="C76:F76"/>
    <mergeCell ref="A77:A78"/>
    <mergeCell ref="E77:E78"/>
    <mergeCell ref="G77:G78"/>
    <mergeCell ref="A82:A83"/>
    <mergeCell ref="E82:E83"/>
    <mergeCell ref="G82:G83"/>
    <mergeCell ref="E66:E67"/>
    <mergeCell ref="G66:G67"/>
    <mergeCell ref="A68:A69"/>
    <mergeCell ref="E68:E69"/>
    <mergeCell ref="G68:G69"/>
    <mergeCell ref="A70:A71"/>
    <mergeCell ref="E70:E71"/>
    <mergeCell ref="G70:G71"/>
    <mergeCell ref="C87:F87"/>
    <mergeCell ref="A88:F88"/>
    <mergeCell ref="A89:F89"/>
    <mergeCell ref="A91:C91"/>
    <mergeCell ref="A102:S102"/>
    <mergeCell ref="A103:A106"/>
    <mergeCell ref="B103:B106"/>
    <mergeCell ref="C103:C106"/>
    <mergeCell ref="D103:D106"/>
    <mergeCell ref="E103:E106"/>
    <mergeCell ref="F103:F106"/>
    <mergeCell ref="G103:O103"/>
    <mergeCell ref="P103:R103"/>
    <mergeCell ref="S103:S106"/>
    <mergeCell ref="G104:H105"/>
    <mergeCell ref="I104:O104"/>
    <mergeCell ref="P104:P106"/>
    <mergeCell ref="Q104:R105"/>
    <mergeCell ref="I105:N105"/>
    <mergeCell ref="O105:O106"/>
    <mergeCell ref="A107:A108"/>
    <mergeCell ref="B107:B120"/>
    <mergeCell ref="E107:E108"/>
    <mergeCell ref="G107:G108"/>
    <mergeCell ref="A109:A110"/>
    <mergeCell ref="E109:E110"/>
    <mergeCell ref="G109:G110"/>
    <mergeCell ref="A113:A114"/>
    <mergeCell ref="E113:E114"/>
    <mergeCell ref="G113:G114"/>
    <mergeCell ref="A115:A116"/>
    <mergeCell ref="E115:E116"/>
    <mergeCell ref="G115:G116"/>
    <mergeCell ref="A121:A122"/>
    <mergeCell ref="B121:B130"/>
    <mergeCell ref="E121:E122"/>
    <mergeCell ref="G121:G122"/>
    <mergeCell ref="A123:A124"/>
    <mergeCell ref="E123:E124"/>
    <mergeCell ref="G123:G124"/>
    <mergeCell ref="A131:F131"/>
    <mergeCell ref="D133:H134"/>
    <mergeCell ref="I133:M133"/>
    <mergeCell ref="N133:Q133"/>
    <mergeCell ref="I134:J134"/>
    <mergeCell ref="K134:M134"/>
    <mergeCell ref="N134:O134"/>
    <mergeCell ref="P134:Q134"/>
    <mergeCell ref="A125:A126"/>
    <mergeCell ref="E125:E126"/>
    <mergeCell ref="G125:G126"/>
    <mergeCell ref="A127:A128"/>
    <mergeCell ref="E127:E128"/>
    <mergeCell ref="G127:G128"/>
    <mergeCell ref="N142:O142"/>
    <mergeCell ref="P142:Q142"/>
    <mergeCell ref="D143:H143"/>
    <mergeCell ref="I143:J143"/>
    <mergeCell ref="K143:M143"/>
    <mergeCell ref="N143:O143"/>
    <mergeCell ref="P143:Q143"/>
    <mergeCell ref="D135:H135"/>
    <mergeCell ref="I135:J135"/>
    <mergeCell ref="K135:M135"/>
    <mergeCell ref="N135:O135"/>
    <mergeCell ref="P135:Q135"/>
    <mergeCell ref="D141:H142"/>
    <mergeCell ref="I141:M141"/>
    <mergeCell ref="N141:Q141"/>
    <mergeCell ref="I142:J142"/>
    <mergeCell ref="K142:M142"/>
    <mergeCell ref="D137:H138"/>
    <mergeCell ref="I137:M137"/>
    <mergeCell ref="N137:Q137"/>
    <mergeCell ref="I138:J138"/>
    <mergeCell ref="K138:M138"/>
    <mergeCell ref="N138:O138"/>
    <mergeCell ref="P138:Q138"/>
    <mergeCell ref="G146:R146"/>
    <mergeCell ref="G148:R148"/>
    <mergeCell ref="G149:R149"/>
    <mergeCell ref="G150:R150"/>
    <mergeCell ref="A146:E146"/>
    <mergeCell ref="A148:E148"/>
    <mergeCell ref="A149:E149"/>
    <mergeCell ref="A150:E150"/>
    <mergeCell ref="D144:H144"/>
    <mergeCell ref="I144:J144"/>
    <mergeCell ref="K144:M144"/>
    <mergeCell ref="N144:O144"/>
    <mergeCell ref="P144:Q144"/>
    <mergeCell ref="F152:T152"/>
    <mergeCell ref="G154:R154"/>
    <mergeCell ref="G155:R155"/>
    <mergeCell ref="G156:R156"/>
    <mergeCell ref="A152:E152"/>
    <mergeCell ref="A154:E154"/>
    <mergeCell ref="A155:E155"/>
    <mergeCell ref="A156:E156"/>
    <mergeCell ref="A158:S159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73" fitToHeight="0" orientation="portrait" r:id="rId1"/>
  <rowBreaks count="1" manualBreakCount="1">
    <brk id="12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mgr</vt:lpstr>
      <vt:lpstr>mgr!Obszar_wydruku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2017-07-04T20:45:59Z</cp:lastPrinted>
  <dcterms:created xsi:type="dcterms:W3CDTF">2014-07-05T05:01:11Z</dcterms:created>
  <dcterms:modified xsi:type="dcterms:W3CDTF">2017-09-07T20:48:58Z</dcterms:modified>
</cp:coreProperties>
</file>