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455" windowHeight="8175"/>
  </bookViews>
  <sheets>
    <sheet name="plan studiów" sheetId="1" r:id="rId1"/>
  </sheets>
  <definedNames>
    <definedName name="_xlnm.Print_Area" localSheetId="0">'plan studiów'!$A$1:$R$300</definedName>
  </definedNames>
  <calcPr calcId="145621"/>
</workbook>
</file>

<file path=xl/calcChain.xml><?xml version="1.0" encoding="utf-8"?>
<calcChain xmlns="http://schemas.openxmlformats.org/spreadsheetml/2006/main">
  <c r="I202" i="1" l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2" i="1"/>
  <c r="H192" i="1"/>
  <c r="I191" i="1"/>
  <c r="H191" i="1"/>
  <c r="H190" i="1"/>
  <c r="I180" i="1"/>
  <c r="H180" i="1"/>
  <c r="H179" i="1"/>
  <c r="I178" i="1"/>
  <c r="H178" i="1"/>
  <c r="I148" i="1"/>
  <c r="H148" i="1"/>
  <c r="I142" i="1"/>
  <c r="H142" i="1"/>
  <c r="I75" i="1"/>
  <c r="H75" i="1"/>
  <c r="I58" i="1"/>
  <c r="H58" i="1"/>
  <c r="I47" i="1"/>
  <c r="H47" i="1"/>
  <c r="I46" i="1"/>
  <c r="H46" i="1"/>
  <c r="I44" i="1"/>
  <c r="H44" i="1"/>
  <c r="I42" i="1"/>
  <c r="H42" i="1"/>
  <c r="H32" i="1"/>
  <c r="H31" i="1"/>
  <c r="I30" i="1"/>
  <c r="H30" i="1"/>
  <c r="I27" i="1"/>
  <c r="H27" i="1"/>
  <c r="I243" i="1" l="1"/>
  <c r="H243" i="1"/>
  <c r="I242" i="1"/>
  <c r="H242" i="1"/>
  <c r="I237" i="1"/>
  <c r="H237" i="1"/>
  <c r="I209" i="1" l="1"/>
  <c r="I20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08" i="1"/>
  <c r="I107" i="1"/>
  <c r="I106" i="1"/>
  <c r="I105" i="1"/>
  <c r="I104" i="1"/>
  <c r="I103" i="1"/>
  <c r="I102" i="1"/>
  <c r="I88" i="1"/>
  <c r="I71" i="1"/>
  <c r="I70" i="1"/>
  <c r="I56" i="1"/>
  <c r="I55" i="1"/>
  <c r="I54" i="1"/>
  <c r="I53" i="1"/>
  <c r="J69" i="1" l="1"/>
  <c r="K69" i="1"/>
  <c r="L69" i="1"/>
  <c r="M69" i="1"/>
  <c r="N69" i="1"/>
  <c r="O69" i="1"/>
  <c r="P69" i="1"/>
  <c r="Q69" i="1"/>
  <c r="R69" i="1"/>
  <c r="I83" i="1"/>
  <c r="I84" i="1"/>
  <c r="I74" i="1"/>
  <c r="H74" i="1"/>
  <c r="I57" i="1"/>
  <c r="H57" i="1"/>
  <c r="I249" i="1" l="1"/>
  <c r="H249" i="1"/>
  <c r="I248" i="1"/>
  <c r="H248" i="1"/>
  <c r="I247" i="1"/>
  <c r="H247" i="1"/>
  <c r="I246" i="1"/>
  <c r="H246" i="1"/>
  <c r="I245" i="1"/>
  <c r="H245" i="1"/>
  <c r="I244" i="1"/>
  <c r="H244" i="1"/>
  <c r="I241" i="1"/>
  <c r="H241" i="1"/>
  <c r="I240" i="1"/>
  <c r="H240" i="1"/>
  <c r="I239" i="1"/>
  <c r="H239" i="1"/>
  <c r="I238" i="1"/>
  <c r="H238" i="1"/>
  <c r="I236" i="1"/>
  <c r="H236" i="1"/>
  <c r="I235" i="1"/>
  <c r="H235" i="1"/>
  <c r="I234" i="1"/>
  <c r="H234" i="1"/>
  <c r="I113" i="1"/>
  <c r="I112" i="1"/>
  <c r="I111" i="1"/>
  <c r="I100" i="1"/>
  <c r="I99" i="1"/>
  <c r="I98" i="1"/>
  <c r="I82" i="1"/>
  <c r="I81" i="1"/>
  <c r="I80" i="1"/>
  <c r="I68" i="1"/>
  <c r="I67" i="1"/>
  <c r="I66" i="1"/>
  <c r="I65" i="1"/>
  <c r="I64" i="1"/>
  <c r="H112" i="1" l="1"/>
  <c r="H113" i="1"/>
  <c r="H111" i="1"/>
  <c r="H99" i="1"/>
  <c r="H100" i="1"/>
  <c r="H98" i="1"/>
  <c r="H84" i="1"/>
  <c r="H83" i="1"/>
  <c r="H82" i="1"/>
  <c r="H81" i="1"/>
  <c r="H80" i="1"/>
  <c r="H68" i="1"/>
  <c r="H67" i="1"/>
  <c r="H66" i="1"/>
  <c r="H65" i="1"/>
  <c r="H64" i="1"/>
  <c r="H225" i="1"/>
  <c r="I225" i="1"/>
  <c r="H226" i="1"/>
  <c r="I226" i="1"/>
  <c r="H223" i="1"/>
  <c r="I223" i="1"/>
  <c r="H224" i="1"/>
  <c r="I224" i="1"/>
  <c r="H220" i="1"/>
  <c r="I220" i="1"/>
  <c r="H221" i="1"/>
  <c r="I221" i="1"/>
  <c r="H222" i="1"/>
  <c r="I222" i="1"/>
  <c r="H219" i="1"/>
  <c r="I219" i="1"/>
  <c r="H209" i="1"/>
  <c r="H210" i="1"/>
  <c r="I210" i="1"/>
  <c r="H211" i="1"/>
  <c r="I211" i="1"/>
  <c r="H205" i="1"/>
  <c r="I205" i="1"/>
  <c r="H206" i="1"/>
  <c r="H207" i="1"/>
  <c r="I207" i="1"/>
  <c r="H208" i="1"/>
  <c r="I208" i="1"/>
  <c r="H203" i="1"/>
  <c r="I203" i="1"/>
  <c r="H204" i="1"/>
  <c r="I204" i="1"/>
  <c r="H182" i="1"/>
  <c r="I182" i="1"/>
  <c r="H176" i="1"/>
  <c r="I176" i="1"/>
  <c r="H177" i="1"/>
  <c r="I177" i="1"/>
  <c r="H163" i="1"/>
  <c r="H164" i="1"/>
  <c r="H165" i="1"/>
  <c r="H166" i="1"/>
  <c r="I166" i="1"/>
  <c r="H167" i="1"/>
  <c r="I167" i="1"/>
  <c r="H168" i="1"/>
  <c r="I168" i="1"/>
  <c r="H158" i="1"/>
  <c r="H159" i="1"/>
  <c r="H160" i="1"/>
  <c r="H161" i="1"/>
  <c r="H162" i="1"/>
  <c r="H154" i="1"/>
  <c r="H155" i="1"/>
  <c r="H156" i="1"/>
  <c r="H157" i="1"/>
  <c r="H150" i="1"/>
  <c r="H151" i="1"/>
  <c r="H152" i="1"/>
  <c r="H153" i="1"/>
  <c r="H143" i="1"/>
  <c r="I143" i="1"/>
  <c r="H144" i="1"/>
  <c r="I144" i="1"/>
  <c r="H145" i="1"/>
  <c r="I145" i="1"/>
  <c r="H146" i="1"/>
  <c r="I146" i="1"/>
  <c r="H147" i="1"/>
  <c r="I147" i="1"/>
  <c r="H137" i="1"/>
  <c r="I137" i="1"/>
  <c r="H138" i="1"/>
  <c r="I138" i="1"/>
  <c r="H139" i="1"/>
  <c r="I139" i="1"/>
  <c r="H140" i="1"/>
  <c r="I140" i="1"/>
  <c r="H141" i="1"/>
  <c r="I141" i="1"/>
  <c r="K260" i="1" l="1"/>
  <c r="F260" i="1" l="1"/>
  <c r="J250" i="1"/>
  <c r="K250" i="1"/>
  <c r="L250" i="1"/>
  <c r="M250" i="1"/>
  <c r="N250" i="1"/>
  <c r="O250" i="1"/>
  <c r="P250" i="1"/>
  <c r="Q250" i="1"/>
  <c r="R250" i="1"/>
  <c r="H250" i="1"/>
  <c r="J227" i="1"/>
  <c r="K227" i="1"/>
  <c r="L227" i="1"/>
  <c r="M227" i="1"/>
  <c r="N227" i="1"/>
  <c r="O227" i="1"/>
  <c r="P227" i="1"/>
  <c r="Q227" i="1"/>
  <c r="R227" i="1"/>
  <c r="J212" i="1"/>
  <c r="K212" i="1"/>
  <c r="L212" i="1"/>
  <c r="M212" i="1"/>
  <c r="N212" i="1"/>
  <c r="O212" i="1"/>
  <c r="P212" i="1"/>
  <c r="Q212" i="1"/>
  <c r="R212" i="1"/>
  <c r="J183" i="1"/>
  <c r="K183" i="1"/>
  <c r="L183" i="1"/>
  <c r="M183" i="1"/>
  <c r="N183" i="1"/>
  <c r="O183" i="1"/>
  <c r="P183" i="1"/>
  <c r="Q183" i="1"/>
  <c r="R183" i="1"/>
  <c r="J169" i="1"/>
  <c r="K169" i="1"/>
  <c r="L169" i="1"/>
  <c r="M169" i="1"/>
  <c r="N169" i="1"/>
  <c r="O169" i="1"/>
  <c r="P169" i="1"/>
  <c r="Q169" i="1"/>
  <c r="R169" i="1"/>
  <c r="H70" i="1"/>
  <c r="H71" i="1"/>
  <c r="H72" i="1"/>
  <c r="I72" i="1"/>
  <c r="H73" i="1"/>
  <c r="I73" i="1"/>
  <c r="I227" i="1" l="1"/>
  <c r="I250" i="1"/>
  <c r="I169" i="1"/>
  <c r="H227" i="1"/>
  <c r="I183" i="1"/>
  <c r="H212" i="1"/>
  <c r="H169" i="1"/>
  <c r="H183" i="1"/>
  <c r="I212" i="1"/>
  <c r="R114" i="1"/>
  <c r="R101" i="1"/>
  <c r="R85" i="1"/>
  <c r="R51" i="1"/>
  <c r="R36" i="1"/>
  <c r="I109" i="1"/>
  <c r="I110" i="1"/>
  <c r="H103" i="1"/>
  <c r="H104" i="1"/>
  <c r="H105" i="1"/>
  <c r="H106" i="1"/>
  <c r="H107" i="1"/>
  <c r="H108" i="1"/>
  <c r="H109" i="1"/>
  <c r="H110" i="1"/>
  <c r="H102" i="1"/>
  <c r="I89" i="1"/>
  <c r="I90" i="1"/>
  <c r="I91" i="1"/>
  <c r="I92" i="1"/>
  <c r="I93" i="1"/>
  <c r="I94" i="1"/>
  <c r="I95" i="1"/>
  <c r="I96" i="1"/>
  <c r="I97" i="1"/>
  <c r="I87" i="1"/>
  <c r="H88" i="1"/>
  <c r="H89" i="1"/>
  <c r="H90" i="1"/>
  <c r="H91" i="1"/>
  <c r="H92" i="1"/>
  <c r="H93" i="1"/>
  <c r="H94" i="1"/>
  <c r="H95" i="1"/>
  <c r="H96" i="1"/>
  <c r="H97" i="1"/>
  <c r="H87" i="1"/>
  <c r="I76" i="1"/>
  <c r="I77" i="1"/>
  <c r="I78" i="1"/>
  <c r="I79" i="1"/>
  <c r="H76" i="1"/>
  <c r="H77" i="1"/>
  <c r="H78" i="1"/>
  <c r="H79" i="1"/>
  <c r="I59" i="1"/>
  <c r="I60" i="1"/>
  <c r="I61" i="1"/>
  <c r="I62" i="1"/>
  <c r="I63" i="1"/>
  <c r="H54" i="1"/>
  <c r="H55" i="1"/>
  <c r="H56" i="1"/>
  <c r="H59" i="1"/>
  <c r="H60" i="1"/>
  <c r="H61" i="1"/>
  <c r="H62" i="1"/>
  <c r="H63" i="1"/>
  <c r="H53" i="1"/>
  <c r="I38" i="1"/>
  <c r="I39" i="1"/>
  <c r="I40" i="1"/>
  <c r="I41" i="1"/>
  <c r="I48" i="1"/>
  <c r="I49" i="1"/>
  <c r="I50" i="1"/>
  <c r="I37" i="1"/>
  <c r="H38" i="1"/>
  <c r="H39" i="1"/>
  <c r="H40" i="1"/>
  <c r="H41" i="1"/>
  <c r="H48" i="1"/>
  <c r="H49" i="1"/>
  <c r="H50" i="1"/>
  <c r="H37" i="1"/>
  <c r="I23" i="1"/>
  <c r="I24" i="1"/>
  <c r="I25" i="1"/>
  <c r="I26" i="1"/>
  <c r="I28" i="1"/>
  <c r="I29" i="1"/>
  <c r="I34" i="1"/>
  <c r="I35" i="1"/>
  <c r="I22" i="1"/>
  <c r="H23" i="1"/>
  <c r="H24" i="1"/>
  <c r="H25" i="1"/>
  <c r="H26" i="1"/>
  <c r="H28" i="1"/>
  <c r="H29" i="1"/>
  <c r="H34" i="1"/>
  <c r="H35" i="1"/>
  <c r="H22" i="1"/>
  <c r="J114" i="1"/>
  <c r="K114" i="1"/>
  <c r="L114" i="1"/>
  <c r="M114" i="1"/>
  <c r="N114" i="1"/>
  <c r="O114" i="1"/>
  <c r="P114" i="1"/>
  <c r="Q114" i="1"/>
  <c r="J101" i="1"/>
  <c r="K101" i="1"/>
  <c r="L101" i="1"/>
  <c r="M101" i="1"/>
  <c r="N101" i="1"/>
  <c r="O101" i="1"/>
  <c r="P101" i="1"/>
  <c r="Q101" i="1"/>
  <c r="J85" i="1"/>
  <c r="K85" i="1"/>
  <c r="L85" i="1"/>
  <c r="M85" i="1"/>
  <c r="N85" i="1"/>
  <c r="O85" i="1"/>
  <c r="P85" i="1"/>
  <c r="Q85" i="1"/>
  <c r="H69" i="1" l="1"/>
  <c r="I69" i="1"/>
  <c r="R86" i="1"/>
  <c r="R115" i="1"/>
  <c r="R52" i="1"/>
  <c r="H114" i="1"/>
  <c r="I114" i="1"/>
  <c r="I101" i="1"/>
  <c r="I85" i="1"/>
  <c r="H101" i="1"/>
  <c r="H85" i="1"/>
  <c r="R116" i="1" l="1"/>
  <c r="I51" i="1"/>
  <c r="J51" i="1"/>
  <c r="K51" i="1"/>
  <c r="L51" i="1"/>
  <c r="M51" i="1"/>
  <c r="N51" i="1"/>
  <c r="O51" i="1"/>
  <c r="P51" i="1"/>
  <c r="Q51" i="1"/>
  <c r="H51" i="1"/>
  <c r="I36" i="1"/>
  <c r="J36" i="1"/>
  <c r="K36" i="1"/>
  <c r="L36" i="1"/>
  <c r="M36" i="1"/>
  <c r="N36" i="1"/>
  <c r="O36" i="1"/>
  <c r="P36" i="1"/>
  <c r="Q36" i="1"/>
  <c r="H36" i="1"/>
  <c r="O86" i="1" l="1"/>
  <c r="N52" i="1"/>
  <c r="J52" i="1"/>
  <c r="O52" i="1"/>
  <c r="O115" i="1"/>
  <c r="J115" i="1" l="1"/>
  <c r="N115" i="1"/>
  <c r="I115" i="1"/>
  <c r="P115" i="1"/>
  <c r="N86" i="1"/>
  <c r="J86" i="1"/>
  <c r="H52" i="1"/>
  <c r="K115" i="1"/>
  <c r="M115" i="1"/>
  <c r="M52" i="1"/>
  <c r="Q115" i="1"/>
  <c r="O116" i="1"/>
  <c r="M257" i="1" s="1"/>
  <c r="I52" i="1"/>
  <c r="P52" i="1"/>
  <c r="I86" i="1"/>
  <c r="Q52" i="1"/>
  <c r="L115" i="1"/>
  <c r="H115" i="1"/>
  <c r="P86" i="1"/>
  <c r="L52" i="1"/>
  <c r="K52" i="1"/>
  <c r="K86" i="1"/>
  <c r="L86" i="1"/>
  <c r="Q86" i="1"/>
  <c r="H86" i="1"/>
  <c r="M86" i="1"/>
  <c r="M258" i="1" l="1"/>
  <c r="M256" i="1"/>
  <c r="M259" i="1"/>
  <c r="J116" i="1"/>
  <c r="N116" i="1"/>
  <c r="M116" i="1"/>
  <c r="H116" i="1"/>
  <c r="I116" i="1"/>
  <c r="F264" i="1" s="1"/>
  <c r="Q116" i="1"/>
  <c r="K264" i="1" s="1"/>
  <c r="M264" i="1" s="1"/>
  <c r="K116" i="1"/>
  <c r="P116" i="1"/>
  <c r="K265" i="1" s="1"/>
  <c r="M265" i="1" s="1"/>
  <c r="L116" i="1"/>
  <c r="F265" i="1" l="1"/>
  <c r="H264" i="1" s="1"/>
  <c r="H257" i="1"/>
  <c r="H259" i="1"/>
  <c r="H258" i="1"/>
  <c r="H256" i="1"/>
  <c r="H117" i="1"/>
  <c r="M260" i="1"/>
  <c r="H118" i="1"/>
  <c r="H265" i="1" l="1"/>
  <c r="H260" i="1"/>
</calcChain>
</file>

<file path=xl/sharedStrings.xml><?xml version="1.0" encoding="utf-8"?>
<sst xmlns="http://schemas.openxmlformats.org/spreadsheetml/2006/main" count="908" uniqueCount="224">
  <si>
    <t>zatwierdzenie: Uchwała Senatu 37/V/12 oraz 38/V/12</t>
  </si>
  <si>
    <t>zmiany: Uchwała Senatu 26/IV/13</t>
  </si>
  <si>
    <t>PLAN STUDIÓW</t>
  </si>
  <si>
    <t>INSTYTUT Humanistyczno-Artystyczny</t>
  </si>
  <si>
    <t>KIERUNEK: Edukacja Artystyczna w Zakresie Sztuki Muzycznej</t>
  </si>
  <si>
    <t>profil kształcenia: praktyczny</t>
  </si>
  <si>
    <t>obszar kształcenia: sztuka</t>
  </si>
  <si>
    <t xml:space="preserve">Poziom kształcenia: studia pierwszego stopnia, stacjonarne </t>
  </si>
  <si>
    <t>PRZEDMIOTY/MODUŁY KIERUNKU Edukacja artystyczna w zakresie sztuki muzycznej</t>
  </si>
  <si>
    <t>Lp</t>
  </si>
  <si>
    <t>rok</t>
  </si>
  <si>
    <t>semestr</t>
  </si>
  <si>
    <t>Kod przedmiotu</t>
  </si>
  <si>
    <t>Nazwa przedmiotu/modułu</t>
  </si>
  <si>
    <t>Nazwa modułu</t>
  </si>
  <si>
    <t>Forma oceny</t>
  </si>
  <si>
    <t>GODZINY ZAJĘĆ</t>
  </si>
  <si>
    <t>Punkty ECTS</t>
  </si>
  <si>
    <t>OGÓŁEM*</t>
  </si>
  <si>
    <t>w tym:</t>
  </si>
  <si>
    <t>OGÓŁEM</t>
  </si>
  <si>
    <t>w tym: samodzielna praca studenta</t>
  </si>
  <si>
    <t>I</t>
  </si>
  <si>
    <t>Fortepian</t>
  </si>
  <si>
    <t>M 1</t>
  </si>
  <si>
    <t>ZO</t>
  </si>
  <si>
    <t>Z</t>
  </si>
  <si>
    <t>Analiza dzieła muzycznego</t>
  </si>
  <si>
    <t>Kształcenie słuchu</t>
  </si>
  <si>
    <t>Chór</t>
  </si>
  <si>
    <t>Zasady muzyki z instrumentoznawstwem</t>
  </si>
  <si>
    <t>Psychologia z psychologią muzyki</t>
  </si>
  <si>
    <t>M 2</t>
  </si>
  <si>
    <t>Pedagogika z pedagogiką muzyczną</t>
  </si>
  <si>
    <t>M 3</t>
  </si>
  <si>
    <t>Metodyka śpiewu zbiorowego</t>
  </si>
  <si>
    <t>M 4</t>
  </si>
  <si>
    <t>Zespół wokalny z metodyką</t>
  </si>
  <si>
    <t>Zespół instrumentalny z metodyką</t>
  </si>
  <si>
    <t>Razem semestr 1</t>
  </si>
  <si>
    <t>E</t>
  </si>
  <si>
    <t>JO.01.2.C</t>
  </si>
  <si>
    <t>Język obcy</t>
  </si>
  <si>
    <t>Razem semestr 2</t>
  </si>
  <si>
    <t>Razem po I roku:</t>
  </si>
  <si>
    <t>II</t>
  </si>
  <si>
    <t>Harmonia</t>
  </si>
  <si>
    <t xml:space="preserve">Metodyka nauczania muzyki </t>
  </si>
  <si>
    <t>EM.PZ.3</t>
  </si>
  <si>
    <t>Praktyka pedagogiczna</t>
  </si>
  <si>
    <t>JO.01.3.C</t>
  </si>
  <si>
    <t>TI .02.3.C</t>
  </si>
  <si>
    <t>Technologia informacyjna</t>
  </si>
  <si>
    <t>Razem semestr 3</t>
  </si>
  <si>
    <t>EM.PZ.4</t>
  </si>
  <si>
    <t xml:space="preserve">Praktyka pedagogiczna </t>
  </si>
  <si>
    <t>JO.01.4.C</t>
  </si>
  <si>
    <t>Razem semestr 4</t>
  </si>
  <si>
    <t>Razem po II roku:</t>
  </si>
  <si>
    <t>III</t>
  </si>
  <si>
    <t>EM.PZ.5</t>
  </si>
  <si>
    <t>JO.01.5.C</t>
  </si>
  <si>
    <t>ZO i E</t>
  </si>
  <si>
    <t>OWI.04.5.W</t>
  </si>
  <si>
    <t>Ochrona własności intelektualnej</t>
  </si>
  <si>
    <t>Razem semestr 5</t>
  </si>
  <si>
    <t>EM.PD.6-1</t>
  </si>
  <si>
    <t>EM.PD.6-2</t>
  </si>
  <si>
    <t>Prezentacja artystyczna</t>
  </si>
  <si>
    <t>EM.PZ.6</t>
  </si>
  <si>
    <t>Razem semestr 6</t>
  </si>
  <si>
    <t>Razem po III roku:</t>
  </si>
  <si>
    <t>RAZEM W CIĄGU TOKU STUDIÓW:</t>
  </si>
  <si>
    <t>1 tydzień praktyk = 18 godzin</t>
  </si>
  <si>
    <t>* w szczegolnych przypadkach można zastapic przedmiotem "wiedza o zdrowiu i kulturze fizycznej"</t>
  </si>
  <si>
    <t>Forma zaliczenia:</t>
  </si>
  <si>
    <t>Z   - zaliczenie</t>
  </si>
  <si>
    <t>ZO - zaliczenie z oceną</t>
  </si>
  <si>
    <t>E   - egzamin</t>
  </si>
  <si>
    <t>samodzielna praca studenta</t>
  </si>
  <si>
    <t>z bezpośrednim udziałem nauczyciela akademickiego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</si>
  <si>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</si>
  <si>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</si>
  <si>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</si>
  <si>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</si>
  <si>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</si>
  <si>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</si>
  <si>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</si>
  <si>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</si>
  <si>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</si>
  <si>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studenta:</t>
  </si>
  <si>
    <t xml:space="preserve">Sporządził  </t>
  </si>
  <si>
    <t xml:space="preserve">Zatwierdził Kierownik Zakładu Edukacji Artystycznej </t>
  </si>
  <si>
    <t>Sprawdził Koordynator ds. Systemu ECTS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</si>
  <si>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</si>
  <si>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</si>
  <si>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 xml:space="preserve">Historia muzyki z literaturą </t>
  </si>
  <si>
    <t>Propedeutyka dyrygowania</t>
  </si>
  <si>
    <t>Emisja głosu z metodyką nauczania</t>
  </si>
  <si>
    <t>Historia muzyki z literaturą</t>
  </si>
  <si>
    <t xml:space="preserve">Emisja głosu - mowa zawodowa </t>
  </si>
  <si>
    <t>Dyrygowanie z czytaniem partytur</t>
  </si>
  <si>
    <t>EM.10.5.S</t>
  </si>
  <si>
    <t xml:space="preserve">z bespośrednim udziałem nauczyciela </t>
  </si>
  <si>
    <t>W</t>
  </si>
  <si>
    <t>Ćw</t>
  </si>
  <si>
    <t>S</t>
  </si>
  <si>
    <t>PZ</t>
  </si>
  <si>
    <t>Wychowanie fizyczne*</t>
  </si>
  <si>
    <t>Seminarium dyplomowe</t>
  </si>
  <si>
    <t>――</t>
  </si>
  <si>
    <t>Legenda: W - wykłady, Ćw - ćwiczenia, S- seminarium, PZ - praktyka zawodowa</t>
  </si>
  <si>
    <t>Konsultacje</t>
  </si>
  <si>
    <t>RAZEM W CIĄGU TOKU STUDIÓW (z konsultacjami):</t>
  </si>
  <si>
    <t>praca z bezpośrednim udziałem nauczyciela akademickiego (z konsultacjami):</t>
  </si>
  <si>
    <t>……………………………………….……</t>
  </si>
  <si>
    <t>Zatwierdził Dyrektor Instytutu Społeczno - Artystycznego</t>
  </si>
  <si>
    <t xml:space="preserve">OPIS MODUŁÓW NA KIERUNKU </t>
  </si>
  <si>
    <t>RAZEM W CIĄGU TOKU STUDIÓW (bez praktyk zawodowych):</t>
  </si>
  <si>
    <t>w tym: z bezpośrednim udziałem nauczyciela akademickiego</t>
  </si>
  <si>
    <t>MODUŁ 1 Przygotowanie w zakresie merytorycznym</t>
  </si>
  <si>
    <t>RAZEM</t>
  </si>
  <si>
    <t>MODUŁ 2 Przygotowanie w zakresie psychologiczno-pedagogicznym</t>
  </si>
  <si>
    <t>MODUŁ 3 Przygotowanie w zakresie dydaktycznym</t>
  </si>
  <si>
    <t>MODUŁ 4 Przedmioty kształcenia ogólnego</t>
  </si>
  <si>
    <t>MODUŁ 5 Specjalność: rytmika w edukacji i wychowaniu</t>
  </si>
  <si>
    <t>Wychowanie fizyczne</t>
  </si>
  <si>
    <t>w Zakresie Sztuki Muzycznej</t>
  </si>
  <si>
    <t>EM.34.1.C</t>
  </si>
  <si>
    <t>EM.36.1.W</t>
  </si>
  <si>
    <t>EM.38.1.C</t>
  </si>
  <si>
    <t>EM.39.1.C</t>
  </si>
  <si>
    <t>EM.41.1.C</t>
  </si>
  <si>
    <t xml:space="preserve">EM.43.1.W  </t>
  </si>
  <si>
    <t xml:space="preserve">EM.43.1.C </t>
  </si>
  <si>
    <t>EM.49.1.C</t>
  </si>
  <si>
    <t>EM.50.1.C</t>
  </si>
  <si>
    <t>EM.34.2.C</t>
  </si>
  <si>
    <t>EM.36.2.W</t>
  </si>
  <si>
    <t>EM.38.2.C</t>
  </si>
  <si>
    <t>EM.39.2.C</t>
  </si>
  <si>
    <t>EM.41.2.C</t>
  </si>
  <si>
    <t>EM.45.2.W</t>
  </si>
  <si>
    <t>EM.49.2.C</t>
  </si>
  <si>
    <t>EM.50.2.C</t>
  </si>
  <si>
    <t>EM.35.3.C</t>
  </si>
  <si>
    <t>EM.38.3.C</t>
  </si>
  <si>
    <t>EM.39.3.C</t>
  </si>
  <si>
    <t>EM.40.3.C</t>
  </si>
  <si>
    <t>EM.49.3.C</t>
  </si>
  <si>
    <t>EM.35.4.C</t>
  </si>
  <si>
    <t>EM.38.4.C</t>
  </si>
  <si>
    <t>EM.39.4.C</t>
  </si>
  <si>
    <t>EM.40.4.C</t>
  </si>
  <si>
    <t>EM.49.4.C</t>
  </si>
  <si>
    <t>EM.37.5.C</t>
  </si>
  <si>
    <t>EM.38.5.C</t>
  </si>
  <si>
    <t>EM.39.5.C</t>
  </si>
  <si>
    <t>EM.40.5.C</t>
  </si>
  <si>
    <t>EM.48.5.C</t>
  </si>
  <si>
    <t>EM.49.5.C</t>
  </si>
  <si>
    <t>EM.38.6.C</t>
  </si>
  <si>
    <t>EM.39.6.C</t>
  </si>
  <si>
    <t>EM.40.6.C</t>
  </si>
  <si>
    <t>EM.10.6.S</t>
  </si>
  <si>
    <t>Praca dyplomowa</t>
  </si>
  <si>
    <t>EM.48.6.C</t>
  </si>
  <si>
    <t>EM.49.6.C</t>
  </si>
  <si>
    <t>SPECJALNOŚĆ: zespoły instrumentalno - wokalne w muzyce estradowej</t>
  </si>
  <si>
    <t>Moduł 5 Specjalność: zespoły instrumentalno - wokalne w muzyce estradowej</t>
  </si>
  <si>
    <t>EMZ.01.3.C</t>
  </si>
  <si>
    <t>Rejestracja nagrań i technika nagłośnieniowa zespołów muzycznych</t>
  </si>
  <si>
    <t>M5</t>
  </si>
  <si>
    <t>EMZ.02.3.C</t>
  </si>
  <si>
    <t>Instrumenty elektroniczne: akompaniament i improwizowanie</t>
  </si>
  <si>
    <t>EMZ.03.3.C</t>
  </si>
  <si>
    <t>Interpretacja piosenki z dykcją</t>
  </si>
  <si>
    <t>Rozrywkowe zespoły muzyczne z metodyką</t>
  </si>
  <si>
    <t>EMZ.05.3.C</t>
  </si>
  <si>
    <t>EMZ.01.4.C</t>
  </si>
  <si>
    <t>EMZ.02.4.C</t>
  </si>
  <si>
    <t>EMZ.03.4.C</t>
  </si>
  <si>
    <t>EMZ.05.4.C</t>
  </si>
  <si>
    <t>EMZ.03.5.C</t>
  </si>
  <si>
    <t>EMZ.05.5.C</t>
  </si>
  <si>
    <t>EMZ.03.6.C</t>
  </si>
  <si>
    <t>Warsztaty występów estradowych z metodyką</t>
  </si>
  <si>
    <t>EMZ.05.6.C</t>
  </si>
  <si>
    <t>zmiany: Uchwała Senatu 81/IX/16</t>
  </si>
  <si>
    <t>Zmiany wprowadzono Uchwałą Senatu nr 81/IX/16 z dnia 29 września 2016 r. w sprawie zatwierdzenia zmian w programie kształcenia, w tym w planach studiów dla cyklów kształcenia rozpoczynających się od roku akademickiego 2016/2017 dla kierunku edukacja artystyczna w zakresie sztuki muzycznej oraz dla kierunku pielęgniarstwo.</t>
  </si>
  <si>
    <t>Program obowiązuje od roku akademickiego 2017/2018</t>
  </si>
  <si>
    <t>WF.08.3.C</t>
  </si>
  <si>
    <t>WF.08.4.C</t>
  </si>
  <si>
    <t>EM.46.3.C</t>
  </si>
  <si>
    <t>EM.46.4.C</t>
  </si>
  <si>
    <t>EM.46.5.C</t>
  </si>
  <si>
    <t>EMZ.06.3.C</t>
  </si>
  <si>
    <t>EMZ.06.4.C</t>
  </si>
  <si>
    <t>EMZ.06.5.C</t>
  </si>
  <si>
    <t>EMZ.06.6.C</t>
  </si>
  <si>
    <t>zmiany: Uchwała Senatu 101/XII/16</t>
  </si>
  <si>
    <t>TS.400/10/17-18</t>
  </si>
  <si>
    <t>zmiany: Uchwała Senatu 30/V/17</t>
  </si>
  <si>
    <t xml:space="preserve"> z bezpośrednim udziałem nauczyciela akademickiego</t>
  </si>
  <si>
    <t xml:space="preserve"> samodzielna praca studenta</t>
  </si>
  <si>
    <t>EM.51.1.W</t>
  </si>
  <si>
    <t xml:space="preserve">EM.52.1.W </t>
  </si>
  <si>
    <t>EM.52.1.C</t>
  </si>
  <si>
    <t>EM.53.1.C</t>
  </si>
  <si>
    <t>EM.54.1.W</t>
  </si>
  <si>
    <t>Anatomia i fizjologia aparatu głosowego</t>
  </si>
  <si>
    <t>M3</t>
  </si>
  <si>
    <t>EM.51.2.W</t>
  </si>
  <si>
    <t>EM.51.2.C</t>
  </si>
  <si>
    <t xml:space="preserve">EM.52.2.W </t>
  </si>
  <si>
    <t>EM.52.2.C</t>
  </si>
  <si>
    <t>EM.53.2.C</t>
  </si>
  <si>
    <t>EM.53.3.C</t>
  </si>
  <si>
    <t>EM.53.4.C</t>
  </si>
  <si>
    <t>30.05.2017 r. dr Elżbieta Przystasz</t>
  </si>
  <si>
    <t>30.05.2017 r. mgr Elżbieta Kruczek</t>
  </si>
  <si>
    <t>30.05.2017 r. dr Piotr Frączek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</si>
  <si>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Arial"/>
        <family val="2"/>
        <charset val="238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</si>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</sst>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Garamond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5"/>
      <name val="Arial"/>
      <family val="2"/>
      <charset val="238"/>
    </font>
    <font>
      <sz val="3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</font>
    <font>
      <b/>
      <sz val="20"/>
      <name val="Times New Roman"/>
      <family val="1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D99594"/>
        <bgColor rgb="FFD9959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99CC00"/>
      </patternFill>
    </fill>
    <fill>
      <patternFill patternType="solid">
        <fgColor rgb="FFFFC000"/>
        <bgColor rgb="FF99CC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8DB3E2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" fillId="5" borderId="11" xfId="0" applyFont="1" applyFill="1" applyBorder="1"/>
    <xf numFmtId="164" fontId="8" fillId="5" borderId="11" xfId="0" applyNumberFormat="1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" fontId="1" fillId="0" borderId="0" xfId="0" applyNumberFormat="1" applyFont="1"/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164" fontId="8" fillId="2" borderId="11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 shrinkToFit="1"/>
    </xf>
    <xf numFmtId="164" fontId="14" fillId="3" borderId="1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Font="1" applyAlignment="1"/>
    <xf numFmtId="0" fontId="13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0" fillId="0" borderId="0" xfId="0" applyFont="1" applyAlignment="1"/>
    <xf numFmtId="1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/>
    <xf numFmtId="0" fontId="8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 shrinkToFit="1"/>
    </xf>
    <xf numFmtId="1" fontId="14" fillId="11" borderId="14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shrinkToFit="1"/>
    </xf>
    <xf numFmtId="1" fontId="14" fillId="12" borderId="0" xfId="0" applyNumberFormat="1" applyFont="1" applyFill="1" applyBorder="1" applyAlignment="1">
      <alignment horizontal="center" vertical="center" shrinkToFit="1"/>
    </xf>
    <xf numFmtId="164" fontId="14" fillId="12" borderId="0" xfId="0" applyNumberFormat="1" applyFont="1" applyFill="1" applyBorder="1" applyAlignment="1">
      <alignment horizontal="center" vertical="center" shrinkToFit="1"/>
    </xf>
    <xf numFmtId="0" fontId="1" fillId="13" borderId="0" xfId="0" applyFont="1" applyFill="1"/>
    <xf numFmtId="1" fontId="14" fillId="3" borderId="14" xfId="0" applyNumberFormat="1" applyFont="1" applyFill="1" applyBorder="1" applyAlignment="1">
      <alignment horizontal="center" vertical="center" shrinkToFit="1"/>
    </xf>
    <xf numFmtId="164" fontId="8" fillId="5" borderId="14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12" fillId="10" borderId="14" xfId="0" applyFont="1" applyFill="1" applyBorder="1" applyAlignment="1">
      <alignment horizontal="center" vertical="center"/>
    </xf>
    <xf numFmtId="0" fontId="6" fillId="13" borderId="0" xfId="0" applyFont="1" applyFill="1" applyBorder="1"/>
    <xf numFmtId="0" fontId="6" fillId="13" borderId="0" xfId="0" applyFont="1" applyFill="1" applyBorder="1" applyAlignment="1">
      <alignment textRotation="90"/>
    </xf>
    <xf numFmtId="0" fontId="12" fillId="14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/>
    </xf>
    <xf numFmtId="0" fontId="13" fillId="15" borderId="0" xfId="0" applyFont="1" applyFill="1" applyBorder="1" applyAlignment="1">
      <alignment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/>
    </xf>
    <xf numFmtId="1" fontId="8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Alignment="1"/>
    <xf numFmtId="0" fontId="21" fillId="0" borderId="0" xfId="0" applyFont="1" applyAlignment="1"/>
    <xf numFmtId="0" fontId="13" fillId="16" borderId="10" xfId="0" applyFont="1" applyFill="1" applyBorder="1" applyAlignment="1">
      <alignment vertical="center" wrapText="1"/>
    </xf>
    <xf numFmtId="0" fontId="13" fillId="16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/>
    <xf numFmtId="0" fontId="12" fillId="5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8" fillId="13" borderId="14" xfId="0" applyFont="1" applyFill="1" applyBorder="1" applyAlignment="1">
      <alignment vertical="center"/>
    </xf>
    <xf numFmtId="0" fontId="13" fillId="16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13" borderId="14" xfId="0" applyFont="1" applyFill="1" applyBorder="1" applyAlignment="1">
      <alignment horizontal="left" vertical="center" wrapText="1"/>
    </xf>
    <xf numFmtId="0" fontId="13" fillId="16" borderId="9" xfId="0" applyFont="1" applyFill="1" applyBorder="1" applyAlignment="1">
      <alignment vertical="center" wrapText="1"/>
    </xf>
    <xf numFmtId="0" fontId="0" fillId="0" borderId="0" xfId="0" applyFont="1" applyAlignment="1"/>
    <xf numFmtId="0" fontId="13" fillId="0" borderId="4" xfId="0" applyFont="1" applyBorder="1" applyAlignment="1">
      <alignment horizontal="left" vertical="center" wrapText="1"/>
    </xf>
    <xf numFmtId="0" fontId="8" fillId="1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3" fillId="0" borderId="4" xfId="0" applyFont="1" applyBorder="1" applyAlignment="1">
      <alignment horizontal="left" vertical="center" wrapText="1"/>
    </xf>
    <xf numFmtId="0" fontId="12" fillId="10" borderId="1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right" vertical="center"/>
    </xf>
    <xf numFmtId="1" fontId="8" fillId="11" borderId="11" xfId="0" applyNumberFormat="1" applyFont="1" applyFill="1" applyBorder="1" applyAlignment="1">
      <alignment horizontal="center" vertical="center"/>
    </xf>
    <xf numFmtId="1" fontId="8" fillId="19" borderId="11" xfId="0" applyNumberFormat="1" applyFont="1" applyFill="1" applyBorder="1" applyAlignment="1">
      <alignment horizontal="center" vertical="center"/>
    </xf>
    <xf numFmtId="1" fontId="17" fillId="19" borderId="11" xfId="0" applyNumberFormat="1" applyFont="1" applyFill="1" applyBorder="1" applyAlignment="1">
      <alignment horizontal="center" vertical="center"/>
    </xf>
    <xf numFmtId="1" fontId="8" fillId="13" borderId="11" xfId="0" applyNumberFormat="1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1" fontId="8" fillId="13" borderId="10" xfId="0" applyNumberFormat="1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8" fillId="13" borderId="5" xfId="0" applyFont="1" applyFill="1" applyBorder="1" applyAlignment="1">
      <alignment horizontal="left" vertical="center" wrapText="1"/>
    </xf>
    <xf numFmtId="1" fontId="1" fillId="13" borderId="0" xfId="0" applyNumberFormat="1" applyFont="1" applyFill="1"/>
    <xf numFmtId="1" fontId="8" fillId="13" borderId="4" xfId="0" applyNumberFormat="1" applyFont="1" applyFill="1" applyBorder="1" applyAlignment="1">
      <alignment horizontal="center" vertical="center"/>
    </xf>
    <xf numFmtId="1" fontId="8" fillId="13" borderId="3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2" fillId="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10" xfId="0" applyFont="1" applyBorder="1"/>
    <xf numFmtId="0" fontId="1" fillId="3" borderId="5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11" borderId="14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13" xfId="0" applyFont="1" applyBorder="1"/>
    <xf numFmtId="10" fontId="1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9" fillId="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8" xfId="0" applyFont="1" applyBorder="1"/>
    <xf numFmtId="0" fontId="6" fillId="0" borderId="9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7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8" fillId="11" borderId="15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8" fillId="18" borderId="6" xfId="0" applyFont="1" applyFill="1" applyBorder="1" applyAlignment="1">
      <alignment horizontal="center" vertical="center" wrapText="1"/>
    </xf>
    <xf numFmtId="0" fontId="6" fillId="17" borderId="13" xfId="0" applyFont="1" applyFill="1" applyBorder="1"/>
    <xf numFmtId="0" fontId="6" fillId="17" borderId="7" xfId="0" applyFont="1" applyFill="1" applyBorder="1"/>
    <xf numFmtId="0" fontId="6" fillId="17" borderId="8" xfId="0" applyFont="1" applyFill="1" applyBorder="1"/>
    <xf numFmtId="0" fontId="6" fillId="17" borderId="12" xfId="0" applyFont="1" applyFill="1" applyBorder="1"/>
    <xf numFmtId="0" fontId="6" fillId="17" borderId="9" xfId="0" applyFont="1" applyFill="1" applyBorder="1"/>
    <xf numFmtId="0" fontId="1" fillId="13" borderId="1" xfId="0" applyFont="1" applyFill="1" applyBorder="1" applyAlignment="1">
      <alignment horizontal="center"/>
    </xf>
    <xf numFmtId="0" fontId="1" fillId="13" borderId="3" xfId="0" applyFont="1" applyFill="1" applyBorder="1"/>
    <xf numFmtId="10" fontId="1" fillId="13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0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/>
    <xf numFmtId="0" fontId="12" fillId="1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8" fillId="9" borderId="1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left"/>
    </xf>
    <xf numFmtId="0" fontId="1" fillId="17" borderId="1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/>
    <xf numFmtId="0" fontId="13" fillId="0" borderId="18" xfId="0" applyFont="1" applyBorder="1" applyAlignment="1">
      <alignment horizontal="left" vertical="center" wrapText="1"/>
    </xf>
    <xf numFmtId="1" fontId="8" fillId="19" borderId="4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1" fontId="8" fillId="11" borderId="1" xfId="0" applyNumberFormat="1" applyFont="1" applyFill="1" applyBorder="1" applyAlignment="1">
      <alignment horizontal="center" vertical="center"/>
    </xf>
    <xf numFmtId="1" fontId="8" fillId="19" borderId="14" xfId="0" applyNumberFormat="1" applyFont="1" applyFill="1" applyBorder="1" applyAlignment="1">
      <alignment horizontal="center" vertical="center"/>
    </xf>
    <xf numFmtId="1" fontId="8" fillId="19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" fontId="8" fillId="11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13" borderId="0" xfId="0" applyFont="1" applyFill="1" applyAlignment="1">
      <alignment horizontal="left" vertical="center" wrapText="1"/>
    </xf>
    <xf numFmtId="1" fontId="8" fillId="11" borderId="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11" borderId="1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8" fillId="13" borderId="14" xfId="0" applyNumberFormat="1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left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vertical="center" wrapText="1"/>
    </xf>
    <xf numFmtId="1" fontId="8" fillId="13" borderId="1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0" fillId="13" borderId="14" xfId="0" applyFont="1" applyFill="1" applyBorder="1" applyAlignment="1"/>
    <xf numFmtId="1" fontId="8" fillId="13" borderId="8" xfId="0" applyNumberFormat="1" applyFont="1" applyFill="1" applyBorder="1" applyAlignment="1">
      <alignment horizontal="center" vertical="center"/>
    </xf>
    <xf numFmtId="1" fontId="8" fillId="13" borderId="15" xfId="0" applyNumberFormat="1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left" vertical="center" wrapText="1"/>
    </xf>
    <xf numFmtId="0" fontId="13" fillId="13" borderId="10" xfId="0" applyFont="1" applyFill="1" applyBorder="1" applyAlignment="1">
      <alignment horizontal="left" vertical="center" wrapText="1"/>
    </xf>
    <xf numFmtId="0" fontId="13" fillId="13" borderId="4" xfId="0" applyFont="1" applyFill="1" applyBorder="1" applyAlignment="1">
      <alignment horizontal="left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left" vertical="center" wrapText="1"/>
    </xf>
    <xf numFmtId="0" fontId="13" fillId="1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47625</xdr:rowOff>
    </xdr:from>
    <xdr:to>
      <xdr:col>8</xdr:col>
      <xdr:colOff>123825</xdr:colOff>
      <xdr:row>6</xdr:row>
      <xdr:rowOff>28575</xdr:rowOff>
    </xdr:to>
    <xdr:sp macro="" textlink="">
      <xdr:nvSpPr>
        <xdr:cNvPr id="3" name="Shape 3"/>
        <xdr:cNvSpPr/>
      </xdr:nvSpPr>
      <xdr:spPr>
        <a:xfrm>
          <a:off x="3617212" y="3384712"/>
          <a:ext cx="3457574" cy="7905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PAŃSTWOWA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WYŻSZA SZKOŁA ZAWODOWA 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IM. JANA GRODKA W SANOKU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ul. Mickiewicza 21, 38-500 Sanok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 </a:t>
          </a:r>
        </a:p>
      </xdr:txBody>
    </xdr:sp>
    <xdr:clientData fLocksWithSheet="0"/>
  </xdr:twoCellAnchor>
  <xdr:twoCellAnchor>
    <xdr:from>
      <xdr:col>0</xdr:col>
      <xdr:colOff>57150</xdr:colOff>
      <xdr:row>0</xdr:row>
      <xdr:rowOff>9525</xdr:rowOff>
    </xdr:from>
    <xdr:to>
      <xdr:col>3</xdr:col>
      <xdr:colOff>342900</xdr:colOff>
      <xdr:row>6</xdr:row>
      <xdr:rowOff>9525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809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2"/>
  <sheetViews>
    <sheetView tabSelected="1" topLeftCell="A14" zoomScale="70" zoomScaleNormal="70" workbookViewId="0">
      <selection activeCell="A15" sqref="A15:R15"/>
    </sheetView>
  </sheetViews>
  <sheetFormatPr defaultColWidth="17.28515625" defaultRowHeight="15" customHeight="1" x14ac:dyDescent="0.2"/>
  <cols>
    <col min="1" max="3" width="3.140625" customWidth="1"/>
    <col min="4" max="4" width="11" customWidth="1"/>
    <col min="5" max="5" width="29" customWidth="1"/>
    <col min="6" max="6" width="6.7109375" customWidth="1"/>
    <col min="7" max="7" width="6" customWidth="1"/>
    <col min="8" max="9" width="5.42578125" customWidth="1"/>
    <col min="10" max="10" width="5.7109375" customWidth="1"/>
    <col min="11" max="11" width="5.28515625" customWidth="1"/>
    <col min="12" max="13" width="4.7109375" customWidth="1"/>
    <col min="14" max="14" width="5.5703125" customWidth="1"/>
    <col min="15" max="15" width="6.140625" customWidth="1"/>
    <col min="16" max="16" width="7.28515625" customWidth="1"/>
    <col min="17" max="17" width="7" customWidth="1"/>
    <col min="18" max="18" width="5.140625" customWidth="1"/>
    <col min="19" max="21" width="9.140625" customWidth="1"/>
  </cols>
  <sheetData>
    <row r="1" spans="1:21" ht="12.75" customHeight="1" x14ac:dyDescent="0.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R1" s="92" t="s">
        <v>201</v>
      </c>
      <c r="S1" s="2"/>
      <c r="T1" s="2"/>
      <c r="U1" s="2"/>
    </row>
    <row r="2" spans="1:21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67"/>
      <c r="S2" s="2"/>
      <c r="T2" s="2"/>
      <c r="U2" s="2"/>
    </row>
    <row r="3" spans="1:21" ht="12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93" t="s">
        <v>0</v>
      </c>
      <c r="S3" s="2"/>
      <c r="T3" s="2"/>
      <c r="U3" s="2"/>
    </row>
    <row r="4" spans="1:21" ht="12.7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93" t="s">
        <v>1</v>
      </c>
      <c r="S4" s="2"/>
      <c r="T4" s="2"/>
      <c r="U4" s="2"/>
    </row>
    <row r="5" spans="1:21" ht="12.7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3" t="s">
        <v>188</v>
      </c>
      <c r="S5" s="2"/>
      <c r="T5" s="2"/>
      <c r="U5" s="2"/>
    </row>
    <row r="6" spans="1:21" s="102" customFormat="1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10" t="s">
        <v>200</v>
      </c>
      <c r="S6" s="2"/>
      <c r="T6" s="2"/>
      <c r="U6" s="2"/>
    </row>
    <row r="7" spans="1:21" ht="12.7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10" t="s">
        <v>202</v>
      </c>
      <c r="S7" s="2"/>
      <c r="T7" s="2"/>
      <c r="U7" s="2"/>
    </row>
    <row r="8" spans="1:21" ht="21" customHeight="1" x14ac:dyDescent="0.4">
      <c r="A8" s="213" t="s">
        <v>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"/>
      <c r="T8" s="2"/>
      <c r="U8" s="2"/>
    </row>
    <row r="9" spans="1:21" ht="12" customHeight="1" x14ac:dyDescent="0.2">
      <c r="A9" s="214" t="s">
        <v>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"/>
      <c r="T9" s="2"/>
      <c r="U9" s="2"/>
    </row>
    <row r="10" spans="1:21" ht="15.75" customHeight="1" x14ac:dyDescent="0.2">
      <c r="A10" s="214" t="s">
        <v>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"/>
      <c r="T10" s="2"/>
      <c r="U10" s="2"/>
    </row>
    <row r="11" spans="1:21" ht="15.75" customHeight="1" x14ac:dyDescent="0.2">
      <c r="A11" s="214" t="s">
        <v>168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"/>
      <c r="T11" s="2"/>
      <c r="U11" s="2"/>
    </row>
    <row r="12" spans="1:21" ht="15.75" customHeight="1" x14ac:dyDescent="0.2">
      <c r="A12" s="214" t="s">
        <v>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"/>
      <c r="T12" s="2"/>
      <c r="U12" s="2"/>
    </row>
    <row r="13" spans="1:21" ht="15.75" customHeight="1" x14ac:dyDescent="0.2">
      <c r="A13" s="214" t="s">
        <v>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"/>
      <c r="T13" s="2"/>
      <c r="U13" s="2"/>
    </row>
    <row r="14" spans="1:21" ht="15.75" customHeight="1" x14ac:dyDescent="0.2">
      <c r="A14" s="214" t="s">
        <v>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"/>
      <c r="T14" s="2"/>
      <c r="U14" s="2"/>
    </row>
    <row r="15" spans="1:21" ht="15.75" customHeight="1" x14ac:dyDescent="0.2">
      <c r="A15" s="215" t="s">
        <v>190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"/>
      <c r="T15" s="2"/>
      <c r="U15" s="2"/>
    </row>
    <row r="16" spans="1:21" ht="9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</row>
    <row r="17" spans="1:21" ht="13.5" customHeight="1" x14ac:dyDescent="0.2">
      <c r="A17" s="146" t="s">
        <v>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2"/>
      <c r="T17" s="2"/>
      <c r="U17" s="2"/>
    </row>
    <row r="18" spans="1:21" ht="13.5" customHeight="1" x14ac:dyDescent="0.2">
      <c r="A18" s="134" t="s">
        <v>9</v>
      </c>
      <c r="B18" s="137" t="s">
        <v>10</v>
      </c>
      <c r="C18" s="137" t="s">
        <v>11</v>
      </c>
      <c r="D18" s="157" t="s">
        <v>12</v>
      </c>
      <c r="E18" s="158" t="s">
        <v>13</v>
      </c>
      <c r="F18" s="158" t="s">
        <v>14</v>
      </c>
      <c r="G18" s="157" t="s">
        <v>15</v>
      </c>
      <c r="H18" s="155" t="s">
        <v>16</v>
      </c>
      <c r="I18" s="156"/>
      <c r="J18" s="156"/>
      <c r="K18" s="156"/>
      <c r="L18" s="156"/>
      <c r="M18" s="156"/>
      <c r="N18" s="166"/>
      <c r="O18" s="155" t="s">
        <v>17</v>
      </c>
      <c r="P18" s="156"/>
      <c r="Q18" s="156"/>
      <c r="R18" s="145" t="s">
        <v>112</v>
      </c>
      <c r="S18" s="2"/>
      <c r="T18" s="2"/>
      <c r="U18" s="2"/>
    </row>
    <row r="19" spans="1:21" ht="13.5" customHeight="1" x14ac:dyDescent="0.2">
      <c r="A19" s="135"/>
      <c r="B19" s="138"/>
      <c r="C19" s="138"/>
      <c r="D19" s="135"/>
      <c r="E19" s="135"/>
      <c r="F19" s="135"/>
      <c r="G19" s="135"/>
      <c r="H19" s="167" t="s">
        <v>18</v>
      </c>
      <c r="I19" s="168"/>
      <c r="J19" s="154" t="s">
        <v>19</v>
      </c>
      <c r="K19" s="153"/>
      <c r="L19" s="153"/>
      <c r="M19" s="153"/>
      <c r="N19" s="150"/>
      <c r="O19" s="162" t="s">
        <v>20</v>
      </c>
      <c r="P19" s="163" t="s">
        <v>19</v>
      </c>
      <c r="Q19" s="164"/>
      <c r="R19" s="145"/>
      <c r="S19" s="2"/>
      <c r="T19" s="2"/>
      <c r="U19" s="2"/>
    </row>
    <row r="20" spans="1:21" ht="24" customHeight="1" x14ac:dyDescent="0.2">
      <c r="A20" s="135"/>
      <c r="B20" s="138"/>
      <c r="C20" s="138"/>
      <c r="D20" s="135"/>
      <c r="E20" s="135"/>
      <c r="F20" s="135"/>
      <c r="G20" s="135"/>
      <c r="H20" s="165"/>
      <c r="I20" s="166"/>
      <c r="J20" s="169" t="s">
        <v>203</v>
      </c>
      <c r="K20" s="153"/>
      <c r="L20" s="153"/>
      <c r="M20" s="150"/>
      <c r="N20" s="161" t="s">
        <v>204</v>
      </c>
      <c r="O20" s="135"/>
      <c r="P20" s="165"/>
      <c r="Q20" s="156"/>
      <c r="R20" s="145"/>
      <c r="S20" s="2"/>
      <c r="T20" s="2"/>
      <c r="U20" s="2"/>
    </row>
    <row r="21" spans="1:21" ht="33" customHeight="1" x14ac:dyDescent="0.2">
      <c r="A21" s="136"/>
      <c r="B21" s="139"/>
      <c r="C21" s="139"/>
      <c r="D21" s="135"/>
      <c r="E21" s="136"/>
      <c r="F21" s="136"/>
      <c r="G21" s="136"/>
      <c r="H21" s="5" t="s">
        <v>103</v>
      </c>
      <c r="I21" s="6" t="s">
        <v>79</v>
      </c>
      <c r="J21" s="7" t="s">
        <v>104</v>
      </c>
      <c r="K21" s="7" t="s">
        <v>105</v>
      </c>
      <c r="L21" s="7" t="s">
        <v>106</v>
      </c>
      <c r="M21" s="7" t="s">
        <v>107</v>
      </c>
      <c r="N21" s="136"/>
      <c r="O21" s="136"/>
      <c r="P21" s="8" t="s">
        <v>80</v>
      </c>
      <c r="Q21" s="59" t="s">
        <v>79</v>
      </c>
      <c r="R21" s="145"/>
      <c r="S21" s="2"/>
      <c r="T21" s="2"/>
      <c r="U21" s="2"/>
    </row>
    <row r="22" spans="1:21" ht="13.5" customHeight="1" x14ac:dyDescent="0.2">
      <c r="A22" s="13">
        <v>1</v>
      </c>
      <c r="B22" s="143" t="s">
        <v>22</v>
      </c>
      <c r="C22" s="95">
        <v>1</v>
      </c>
      <c r="D22" s="97" t="s">
        <v>128</v>
      </c>
      <c r="E22" s="96" t="s">
        <v>23</v>
      </c>
      <c r="F22" s="12" t="s">
        <v>24</v>
      </c>
      <c r="G22" s="13" t="s">
        <v>25</v>
      </c>
      <c r="H22" s="111">
        <f>J22+K22+L22+M22</f>
        <v>15</v>
      </c>
      <c r="I22" s="112">
        <f>N22</f>
        <v>50</v>
      </c>
      <c r="J22" s="14"/>
      <c r="K22" s="14">
        <v>15</v>
      </c>
      <c r="L22" s="14"/>
      <c r="M22" s="14"/>
      <c r="N22" s="14">
        <v>50</v>
      </c>
      <c r="O22" s="14">
        <v>3</v>
      </c>
      <c r="P22" s="13">
        <v>1</v>
      </c>
      <c r="Q22" s="60">
        <v>2</v>
      </c>
      <c r="R22" s="71">
        <v>10</v>
      </c>
      <c r="S22" s="2"/>
      <c r="T22" s="2"/>
      <c r="U22" s="2"/>
    </row>
    <row r="23" spans="1:21" ht="12.75" customHeight="1" x14ac:dyDescent="0.2">
      <c r="A23" s="13">
        <v>2</v>
      </c>
      <c r="B23" s="135"/>
      <c r="C23" s="9">
        <v>1</v>
      </c>
      <c r="D23" s="22" t="s">
        <v>129</v>
      </c>
      <c r="E23" s="11" t="s">
        <v>96</v>
      </c>
      <c r="F23" s="12" t="s">
        <v>24</v>
      </c>
      <c r="G23" s="13" t="s">
        <v>26</v>
      </c>
      <c r="H23" s="111">
        <f t="shared" ref="H23:H35" si="0">J23+K23+L23+M23</f>
        <v>30</v>
      </c>
      <c r="I23" s="112">
        <f t="shared" ref="I23:I35" si="1">N23</f>
        <v>20</v>
      </c>
      <c r="J23" s="14">
        <v>30</v>
      </c>
      <c r="K23" s="14"/>
      <c r="L23" s="14"/>
      <c r="M23" s="14"/>
      <c r="N23" s="14">
        <v>20</v>
      </c>
      <c r="O23" s="14">
        <v>3</v>
      </c>
      <c r="P23" s="13">
        <v>2.1999999999999997</v>
      </c>
      <c r="Q23" s="60">
        <v>0.8</v>
      </c>
      <c r="R23" s="71">
        <v>25</v>
      </c>
      <c r="S23" s="2"/>
      <c r="T23" s="2"/>
      <c r="U23" s="2"/>
    </row>
    <row r="24" spans="1:21" ht="13.5" customHeight="1" x14ac:dyDescent="0.2">
      <c r="A24" s="13">
        <v>3</v>
      </c>
      <c r="B24" s="135"/>
      <c r="C24" s="9">
        <v>1</v>
      </c>
      <c r="D24" s="10" t="s">
        <v>130</v>
      </c>
      <c r="E24" s="11" t="s">
        <v>28</v>
      </c>
      <c r="F24" s="12" t="s">
        <v>24</v>
      </c>
      <c r="G24" s="13" t="s">
        <v>25</v>
      </c>
      <c r="H24" s="111">
        <f t="shared" si="0"/>
        <v>15</v>
      </c>
      <c r="I24" s="112">
        <f t="shared" si="1"/>
        <v>30</v>
      </c>
      <c r="J24" s="14"/>
      <c r="K24" s="14">
        <v>15</v>
      </c>
      <c r="L24" s="14"/>
      <c r="M24" s="14"/>
      <c r="N24" s="14">
        <v>30</v>
      </c>
      <c r="O24" s="14">
        <v>2</v>
      </c>
      <c r="P24" s="13">
        <v>0.8</v>
      </c>
      <c r="Q24" s="60">
        <v>1.2</v>
      </c>
      <c r="R24" s="71">
        <v>5</v>
      </c>
      <c r="S24" s="2"/>
      <c r="T24" s="2"/>
      <c r="U24" s="2"/>
    </row>
    <row r="25" spans="1:21" ht="12.75" customHeight="1" x14ac:dyDescent="0.2">
      <c r="A25" s="13">
        <v>4</v>
      </c>
      <c r="B25" s="135"/>
      <c r="C25" s="9">
        <v>1</v>
      </c>
      <c r="D25" s="10" t="s">
        <v>131</v>
      </c>
      <c r="E25" s="11" t="s">
        <v>29</v>
      </c>
      <c r="F25" s="12" t="s">
        <v>24</v>
      </c>
      <c r="G25" s="13" t="s">
        <v>25</v>
      </c>
      <c r="H25" s="111">
        <f t="shared" si="0"/>
        <v>60</v>
      </c>
      <c r="I25" s="112">
        <f t="shared" si="1"/>
        <v>35</v>
      </c>
      <c r="J25" s="14"/>
      <c r="K25" s="14">
        <v>60</v>
      </c>
      <c r="L25" s="14"/>
      <c r="M25" s="14"/>
      <c r="N25" s="14">
        <v>35</v>
      </c>
      <c r="O25" s="14">
        <v>4</v>
      </c>
      <c r="P25" s="13">
        <v>2.6</v>
      </c>
      <c r="Q25" s="60">
        <v>1.4</v>
      </c>
      <c r="R25" s="71">
        <v>5</v>
      </c>
      <c r="S25" s="2"/>
      <c r="T25" s="2"/>
      <c r="U25" s="2"/>
    </row>
    <row r="26" spans="1:21" s="39" customFormat="1" ht="12.75" customHeight="1" x14ac:dyDescent="0.2">
      <c r="A26" s="13">
        <v>5</v>
      </c>
      <c r="B26" s="135"/>
      <c r="C26" s="9">
        <v>1</v>
      </c>
      <c r="D26" s="42" t="s">
        <v>132</v>
      </c>
      <c r="E26" s="47" t="s">
        <v>97</v>
      </c>
      <c r="F26" s="12" t="s">
        <v>24</v>
      </c>
      <c r="G26" s="13" t="s">
        <v>25</v>
      </c>
      <c r="H26" s="111">
        <f t="shared" si="0"/>
        <v>15</v>
      </c>
      <c r="I26" s="112">
        <f t="shared" si="1"/>
        <v>30</v>
      </c>
      <c r="J26" s="15"/>
      <c r="K26" s="14">
        <v>15</v>
      </c>
      <c r="L26" s="14"/>
      <c r="M26" s="14"/>
      <c r="N26" s="14">
        <v>30</v>
      </c>
      <c r="O26" s="13">
        <v>2</v>
      </c>
      <c r="P26" s="13">
        <v>0.8</v>
      </c>
      <c r="Q26" s="60">
        <v>1.2</v>
      </c>
      <c r="R26" s="71">
        <v>5</v>
      </c>
      <c r="S26" s="2"/>
      <c r="T26" s="2"/>
      <c r="U26" s="2"/>
    </row>
    <row r="27" spans="1:21" s="39" customFormat="1" ht="12.75" customHeight="1" x14ac:dyDescent="0.2">
      <c r="A27" s="13">
        <v>6</v>
      </c>
      <c r="B27" s="135"/>
      <c r="C27" s="9">
        <v>1</v>
      </c>
      <c r="D27" s="104" t="s">
        <v>205</v>
      </c>
      <c r="E27" s="267" t="s">
        <v>30</v>
      </c>
      <c r="F27" s="247" t="s">
        <v>24</v>
      </c>
      <c r="G27" s="115" t="s">
        <v>25</v>
      </c>
      <c r="H27" s="111">
        <f t="shared" si="0"/>
        <v>15</v>
      </c>
      <c r="I27" s="112">
        <f t="shared" si="1"/>
        <v>10</v>
      </c>
      <c r="J27" s="14">
        <v>15</v>
      </c>
      <c r="K27" s="14"/>
      <c r="L27" s="14"/>
      <c r="M27" s="14"/>
      <c r="N27" s="14">
        <v>10</v>
      </c>
      <c r="O27" s="45">
        <v>2</v>
      </c>
      <c r="P27" s="13">
        <v>1.6</v>
      </c>
      <c r="Q27" s="60">
        <v>0.4</v>
      </c>
      <c r="R27" s="71">
        <v>25</v>
      </c>
      <c r="S27" s="2"/>
      <c r="T27" s="2"/>
      <c r="U27" s="2"/>
    </row>
    <row r="28" spans="1:21" s="41" customFormat="1" ht="12.75" customHeight="1" x14ac:dyDescent="0.2">
      <c r="A28" s="13">
        <v>7</v>
      </c>
      <c r="B28" s="135"/>
      <c r="C28" s="9">
        <v>1</v>
      </c>
      <c r="D28" s="104" t="s">
        <v>133</v>
      </c>
      <c r="E28" s="268" t="s">
        <v>33</v>
      </c>
      <c r="F28" s="269" t="s">
        <v>32</v>
      </c>
      <c r="G28" s="270" t="s">
        <v>40</v>
      </c>
      <c r="H28" s="111">
        <f t="shared" si="0"/>
        <v>30</v>
      </c>
      <c r="I28" s="112">
        <f t="shared" si="1"/>
        <v>10</v>
      </c>
      <c r="J28" s="14">
        <v>30</v>
      </c>
      <c r="L28" s="14"/>
      <c r="M28" s="14"/>
      <c r="N28" s="50">
        <v>10</v>
      </c>
      <c r="O28" s="52">
        <v>2</v>
      </c>
      <c r="P28" s="51">
        <v>1.6</v>
      </c>
      <c r="Q28" s="60">
        <v>0.4</v>
      </c>
      <c r="R28" s="71">
        <v>10</v>
      </c>
      <c r="S28" s="2"/>
      <c r="T28" s="2"/>
      <c r="U28" s="2"/>
    </row>
    <row r="29" spans="1:21" s="41" customFormat="1" ht="12.75" customHeight="1" x14ac:dyDescent="0.2">
      <c r="A29" s="13">
        <v>8</v>
      </c>
      <c r="B29" s="135"/>
      <c r="C29" s="9">
        <v>1</v>
      </c>
      <c r="D29" s="266" t="s">
        <v>134</v>
      </c>
      <c r="E29" s="271"/>
      <c r="F29" s="272"/>
      <c r="G29" s="270" t="s">
        <v>25</v>
      </c>
      <c r="H29" s="111">
        <f t="shared" si="0"/>
        <v>30</v>
      </c>
      <c r="I29" s="112">
        <f t="shared" si="1"/>
        <v>15</v>
      </c>
      <c r="K29" s="14">
        <v>30</v>
      </c>
      <c r="L29" s="14"/>
      <c r="M29" s="14"/>
      <c r="N29" s="50">
        <v>15</v>
      </c>
      <c r="O29" s="52">
        <v>2</v>
      </c>
      <c r="P29" s="51">
        <v>1.4</v>
      </c>
      <c r="Q29" s="60">
        <v>0.6</v>
      </c>
      <c r="R29" s="71">
        <v>5</v>
      </c>
      <c r="S29" s="2"/>
      <c r="T29" s="2"/>
      <c r="U29" s="2"/>
    </row>
    <row r="30" spans="1:21" s="39" customFormat="1" ht="12.75" customHeight="1" x14ac:dyDescent="0.2">
      <c r="A30" s="13">
        <v>9</v>
      </c>
      <c r="B30" s="135"/>
      <c r="C30" s="9">
        <v>1</v>
      </c>
      <c r="D30" s="104" t="s">
        <v>206</v>
      </c>
      <c r="E30" s="268" t="s">
        <v>31</v>
      </c>
      <c r="F30" s="269" t="s">
        <v>32</v>
      </c>
      <c r="G30" s="115" t="s">
        <v>26</v>
      </c>
      <c r="H30" s="111">
        <f t="shared" si="0"/>
        <v>15</v>
      </c>
      <c r="I30" s="112">
        <f t="shared" si="1"/>
        <v>15</v>
      </c>
      <c r="J30" s="45">
        <v>15</v>
      </c>
      <c r="K30" s="106"/>
      <c r="L30" s="14"/>
      <c r="M30" s="14"/>
      <c r="N30" s="50">
        <v>15</v>
      </c>
      <c r="O30" s="52">
        <v>2</v>
      </c>
      <c r="P30" s="51">
        <v>1.4</v>
      </c>
      <c r="Q30" s="60">
        <v>0.6</v>
      </c>
      <c r="R30" s="71">
        <v>20</v>
      </c>
      <c r="S30" s="2"/>
      <c r="T30" s="2"/>
      <c r="U30" s="2"/>
    </row>
    <row r="31" spans="1:21" ht="14.25" customHeight="1" x14ac:dyDescent="0.2">
      <c r="A31" s="13">
        <v>10</v>
      </c>
      <c r="B31" s="135"/>
      <c r="C31" s="9">
        <v>1</v>
      </c>
      <c r="D31" s="104" t="s">
        <v>207</v>
      </c>
      <c r="E31" s="271"/>
      <c r="F31" s="272"/>
      <c r="G31" s="115" t="s">
        <v>25</v>
      </c>
      <c r="H31" s="111">
        <f t="shared" si="0"/>
        <v>15</v>
      </c>
      <c r="I31" s="112">
        <v>25</v>
      </c>
      <c r="J31" s="259"/>
      <c r="K31" s="126">
        <v>15</v>
      </c>
      <c r="L31" s="114"/>
      <c r="M31" s="114"/>
      <c r="N31" s="257">
        <v>25</v>
      </c>
      <c r="O31" s="245">
        <v>2</v>
      </c>
      <c r="P31" s="258">
        <v>1</v>
      </c>
      <c r="Q31" s="116">
        <v>1</v>
      </c>
      <c r="R31" s="117">
        <v>10</v>
      </c>
      <c r="S31" s="2"/>
      <c r="T31" s="2"/>
      <c r="U31" s="2"/>
    </row>
    <row r="32" spans="1:21" ht="13.5" customHeight="1" x14ac:dyDescent="0.2">
      <c r="A32" s="13">
        <v>11</v>
      </c>
      <c r="B32" s="135"/>
      <c r="C32" s="9">
        <v>1</v>
      </c>
      <c r="D32" s="104" t="s">
        <v>208</v>
      </c>
      <c r="E32" s="246" t="s">
        <v>98</v>
      </c>
      <c r="F32" s="247" t="s">
        <v>34</v>
      </c>
      <c r="G32" s="115" t="s">
        <v>25</v>
      </c>
      <c r="H32" s="111">
        <f t="shared" si="0"/>
        <v>15</v>
      </c>
      <c r="I32" s="112">
        <v>10</v>
      </c>
      <c r="J32" s="114"/>
      <c r="K32" s="114">
        <v>15</v>
      </c>
      <c r="L32" s="114"/>
      <c r="M32" s="114"/>
      <c r="N32" s="114">
        <v>10</v>
      </c>
      <c r="O32" s="114">
        <v>1</v>
      </c>
      <c r="P32" s="115">
        <v>0.6</v>
      </c>
      <c r="Q32" s="116">
        <v>0.4</v>
      </c>
      <c r="R32" s="117"/>
      <c r="S32" s="2"/>
      <c r="T32" s="2"/>
      <c r="U32" s="2"/>
    </row>
    <row r="33" spans="1:21" s="106" customFormat="1" ht="13.5" customHeight="1" x14ac:dyDescent="0.2">
      <c r="A33" s="13">
        <v>12</v>
      </c>
      <c r="B33" s="135"/>
      <c r="C33" s="9">
        <v>1</v>
      </c>
      <c r="D33" s="104" t="s">
        <v>209</v>
      </c>
      <c r="E33" s="246" t="s">
        <v>210</v>
      </c>
      <c r="F33" s="247" t="s">
        <v>211</v>
      </c>
      <c r="G33" s="115" t="s">
        <v>25</v>
      </c>
      <c r="H33" s="111">
        <v>15</v>
      </c>
      <c r="I33" s="112">
        <v>10</v>
      </c>
      <c r="J33" s="114">
        <v>15</v>
      </c>
      <c r="K33" s="114"/>
      <c r="L33" s="114"/>
      <c r="M33" s="114"/>
      <c r="N33" s="114">
        <v>10</v>
      </c>
      <c r="O33" s="114">
        <v>1</v>
      </c>
      <c r="P33" s="115">
        <v>0.6</v>
      </c>
      <c r="Q33" s="116">
        <v>0.4</v>
      </c>
      <c r="R33" s="117"/>
      <c r="S33" s="2"/>
      <c r="T33" s="2"/>
      <c r="U33" s="2"/>
    </row>
    <row r="34" spans="1:21" ht="12.75" customHeight="1" x14ac:dyDescent="0.2">
      <c r="A34" s="13">
        <v>13</v>
      </c>
      <c r="B34" s="135"/>
      <c r="C34" s="9">
        <v>1</v>
      </c>
      <c r="D34" s="42" t="s">
        <v>135</v>
      </c>
      <c r="E34" s="47" t="s">
        <v>37</v>
      </c>
      <c r="F34" s="12" t="s">
        <v>34</v>
      </c>
      <c r="G34" s="13" t="s">
        <v>25</v>
      </c>
      <c r="H34" s="111">
        <f t="shared" si="0"/>
        <v>30</v>
      </c>
      <c r="I34" s="112">
        <f t="shared" si="1"/>
        <v>15</v>
      </c>
      <c r="J34" s="114"/>
      <c r="K34" s="114">
        <v>30</v>
      </c>
      <c r="L34" s="114"/>
      <c r="M34" s="114"/>
      <c r="N34" s="114">
        <v>15</v>
      </c>
      <c r="O34" s="114">
        <v>2</v>
      </c>
      <c r="P34" s="115">
        <v>1.4</v>
      </c>
      <c r="Q34" s="116">
        <v>0.6</v>
      </c>
      <c r="R34" s="117">
        <v>5</v>
      </c>
      <c r="S34" s="2"/>
      <c r="T34" s="2"/>
      <c r="U34" s="2"/>
    </row>
    <row r="35" spans="1:21" ht="16.5" customHeight="1" x14ac:dyDescent="0.2">
      <c r="A35" s="13">
        <v>14</v>
      </c>
      <c r="B35" s="135"/>
      <c r="C35" s="9">
        <v>1</v>
      </c>
      <c r="D35" s="42" t="s">
        <v>136</v>
      </c>
      <c r="E35" s="47" t="s">
        <v>38</v>
      </c>
      <c r="F35" s="12" t="s">
        <v>34</v>
      </c>
      <c r="G35" s="44" t="s">
        <v>25</v>
      </c>
      <c r="H35" s="111">
        <f t="shared" si="0"/>
        <v>15</v>
      </c>
      <c r="I35" s="112">
        <f t="shared" si="1"/>
        <v>30</v>
      </c>
      <c r="J35" s="14"/>
      <c r="K35" s="14">
        <v>15</v>
      </c>
      <c r="L35" s="14"/>
      <c r="M35" s="14"/>
      <c r="N35" s="14">
        <v>30</v>
      </c>
      <c r="O35" s="14">
        <v>2</v>
      </c>
      <c r="P35" s="13">
        <v>0.8</v>
      </c>
      <c r="Q35" s="60">
        <v>1.2</v>
      </c>
      <c r="R35" s="71">
        <v>5</v>
      </c>
      <c r="S35" s="2"/>
      <c r="T35" s="2"/>
      <c r="U35" s="2"/>
    </row>
    <row r="36" spans="1:21" ht="12.75" customHeight="1" x14ac:dyDescent="0.2">
      <c r="A36" s="16"/>
      <c r="B36" s="135"/>
      <c r="C36" s="171" t="s">
        <v>39</v>
      </c>
      <c r="D36" s="153"/>
      <c r="E36" s="153"/>
      <c r="F36" s="153"/>
      <c r="G36" s="150"/>
      <c r="H36" s="18">
        <f>SUM(H22:H35)</f>
        <v>315</v>
      </c>
      <c r="I36" s="18">
        <f t="shared" ref="I36:R36" si="2">SUM(I22:I35)</f>
        <v>305</v>
      </c>
      <c r="J36" s="18">
        <f t="shared" si="2"/>
        <v>105</v>
      </c>
      <c r="K36" s="18">
        <f t="shared" si="2"/>
        <v>210</v>
      </c>
      <c r="L36" s="18">
        <f t="shared" si="2"/>
        <v>0</v>
      </c>
      <c r="M36" s="18">
        <f t="shared" si="2"/>
        <v>0</v>
      </c>
      <c r="N36" s="18">
        <f t="shared" si="2"/>
        <v>305</v>
      </c>
      <c r="O36" s="18">
        <f t="shared" si="2"/>
        <v>30</v>
      </c>
      <c r="P36" s="17">
        <f t="shared" si="2"/>
        <v>17.8</v>
      </c>
      <c r="Q36" s="61">
        <f t="shared" si="2"/>
        <v>12.200000000000001</v>
      </c>
      <c r="R36" s="69">
        <f t="shared" si="2"/>
        <v>130</v>
      </c>
      <c r="S36" s="2"/>
      <c r="T36" s="2"/>
      <c r="U36" s="2"/>
    </row>
    <row r="37" spans="1:21" ht="12.75" customHeight="1" x14ac:dyDescent="0.2">
      <c r="A37" s="13">
        <v>1</v>
      </c>
      <c r="B37" s="135"/>
      <c r="C37" s="9">
        <v>2</v>
      </c>
      <c r="D37" s="42" t="s">
        <v>137</v>
      </c>
      <c r="E37" s="11" t="s">
        <v>23</v>
      </c>
      <c r="F37" s="12" t="s">
        <v>24</v>
      </c>
      <c r="G37" s="13" t="s">
        <v>25</v>
      </c>
      <c r="H37" s="111">
        <f>J37+K37+L37+M37</f>
        <v>15</v>
      </c>
      <c r="I37" s="112">
        <f>N37</f>
        <v>25</v>
      </c>
      <c r="J37" s="14"/>
      <c r="K37" s="14">
        <v>15</v>
      </c>
      <c r="L37" s="14"/>
      <c r="M37" s="14"/>
      <c r="N37" s="14">
        <v>25</v>
      </c>
      <c r="O37" s="13">
        <v>2</v>
      </c>
      <c r="P37" s="13">
        <v>1</v>
      </c>
      <c r="Q37" s="60">
        <v>1</v>
      </c>
      <c r="R37" s="71">
        <v>10</v>
      </c>
      <c r="S37" s="2"/>
      <c r="T37" s="2"/>
      <c r="U37" s="2"/>
    </row>
    <row r="38" spans="1:21" ht="12.75" customHeight="1" x14ac:dyDescent="0.2">
      <c r="A38" s="13">
        <v>2</v>
      </c>
      <c r="B38" s="135"/>
      <c r="C38" s="9">
        <v>2</v>
      </c>
      <c r="D38" s="10" t="s">
        <v>138</v>
      </c>
      <c r="E38" s="48" t="s">
        <v>99</v>
      </c>
      <c r="F38" s="12" t="s">
        <v>24</v>
      </c>
      <c r="G38" s="13" t="s">
        <v>40</v>
      </c>
      <c r="H38" s="111">
        <f t="shared" ref="H38:H50" si="3">J38+K38+L38+M38</f>
        <v>30</v>
      </c>
      <c r="I38" s="112">
        <f t="shared" ref="I38:I50" si="4">N38</f>
        <v>20</v>
      </c>
      <c r="J38" s="14">
        <v>30</v>
      </c>
      <c r="K38" s="14"/>
      <c r="L38" s="14"/>
      <c r="M38" s="14"/>
      <c r="N38" s="14">
        <v>20</v>
      </c>
      <c r="O38" s="13">
        <v>3</v>
      </c>
      <c r="P38" s="13">
        <v>2.1999999999999997</v>
      </c>
      <c r="Q38" s="60">
        <v>0.8</v>
      </c>
      <c r="R38" s="71">
        <v>25</v>
      </c>
      <c r="S38" s="2"/>
      <c r="T38" s="2"/>
      <c r="U38" s="2"/>
    </row>
    <row r="39" spans="1:21" ht="12.75" customHeight="1" x14ac:dyDescent="0.2">
      <c r="A39" s="13">
        <v>3</v>
      </c>
      <c r="B39" s="135"/>
      <c r="C39" s="9">
        <v>2</v>
      </c>
      <c r="D39" s="42" t="s">
        <v>139</v>
      </c>
      <c r="E39" s="11" t="s">
        <v>28</v>
      </c>
      <c r="F39" s="12" t="s">
        <v>24</v>
      </c>
      <c r="G39" s="13" t="s">
        <v>25</v>
      </c>
      <c r="H39" s="111">
        <f t="shared" si="3"/>
        <v>15</v>
      </c>
      <c r="I39" s="112">
        <f t="shared" si="4"/>
        <v>35</v>
      </c>
      <c r="J39" s="14"/>
      <c r="K39" s="14">
        <v>15</v>
      </c>
      <c r="L39" s="14"/>
      <c r="M39" s="14"/>
      <c r="N39" s="14">
        <v>35</v>
      </c>
      <c r="O39" s="13">
        <v>2</v>
      </c>
      <c r="P39" s="13">
        <v>0.6</v>
      </c>
      <c r="Q39" s="60">
        <v>1.4</v>
      </c>
      <c r="R39" s="71"/>
      <c r="S39" s="2"/>
      <c r="T39" s="2"/>
      <c r="U39" s="2"/>
    </row>
    <row r="40" spans="1:21" ht="13.5" customHeight="1" x14ac:dyDescent="0.2">
      <c r="A40" s="13">
        <v>4</v>
      </c>
      <c r="B40" s="135"/>
      <c r="C40" s="9">
        <v>2</v>
      </c>
      <c r="D40" s="42" t="s">
        <v>140</v>
      </c>
      <c r="E40" s="11" t="s">
        <v>29</v>
      </c>
      <c r="F40" s="12" t="s">
        <v>24</v>
      </c>
      <c r="G40" s="13" t="s">
        <v>25</v>
      </c>
      <c r="H40" s="111">
        <f t="shared" si="3"/>
        <v>60</v>
      </c>
      <c r="I40" s="112">
        <f t="shared" si="4"/>
        <v>40</v>
      </c>
      <c r="J40" s="14"/>
      <c r="K40" s="14">
        <v>60</v>
      </c>
      <c r="L40" s="14"/>
      <c r="M40" s="14"/>
      <c r="N40" s="14">
        <v>40</v>
      </c>
      <c r="O40" s="13">
        <v>4</v>
      </c>
      <c r="P40" s="13">
        <v>2.4</v>
      </c>
      <c r="Q40" s="60">
        <v>1.6</v>
      </c>
      <c r="R40" s="71"/>
      <c r="S40" s="2"/>
      <c r="T40" s="2"/>
      <c r="U40" s="2"/>
    </row>
    <row r="41" spans="1:21" ht="13.5" customHeight="1" x14ac:dyDescent="0.2">
      <c r="A41" s="13">
        <v>5</v>
      </c>
      <c r="B41" s="135"/>
      <c r="C41" s="9">
        <v>2</v>
      </c>
      <c r="D41" s="42" t="s">
        <v>141</v>
      </c>
      <c r="E41" s="47" t="s">
        <v>97</v>
      </c>
      <c r="F41" s="12" t="s">
        <v>24</v>
      </c>
      <c r="G41" s="13" t="s">
        <v>25</v>
      </c>
      <c r="H41" s="111">
        <f t="shared" si="3"/>
        <v>15</v>
      </c>
      <c r="I41" s="112">
        <f t="shared" si="4"/>
        <v>60</v>
      </c>
      <c r="J41" s="15"/>
      <c r="K41" s="14">
        <v>15</v>
      </c>
      <c r="L41" s="14"/>
      <c r="M41" s="14"/>
      <c r="N41" s="14">
        <v>60</v>
      </c>
      <c r="O41" s="13">
        <v>3</v>
      </c>
      <c r="P41" s="13">
        <v>0.60000000000000009</v>
      </c>
      <c r="Q41" s="60">
        <v>2.4000000000000004</v>
      </c>
      <c r="R41" s="71"/>
      <c r="S41" s="2"/>
      <c r="T41" s="2"/>
      <c r="U41" s="2"/>
    </row>
    <row r="42" spans="1:21" ht="13.5" customHeight="1" x14ac:dyDescent="0.2">
      <c r="A42" s="13">
        <v>6</v>
      </c>
      <c r="B42" s="135"/>
      <c r="C42" s="95">
        <v>2</v>
      </c>
      <c r="D42" s="100" t="s">
        <v>212</v>
      </c>
      <c r="E42" s="229" t="s">
        <v>30</v>
      </c>
      <c r="F42" s="174" t="s">
        <v>24</v>
      </c>
      <c r="G42" s="13" t="s">
        <v>40</v>
      </c>
      <c r="H42" s="111">
        <f t="shared" si="3"/>
        <v>15</v>
      </c>
      <c r="I42" s="230">
        <f t="shared" si="4"/>
        <v>10</v>
      </c>
      <c r="J42" s="125">
        <v>15</v>
      </c>
      <c r="K42" s="125"/>
      <c r="L42" s="125"/>
      <c r="M42" s="125"/>
      <c r="N42" s="125">
        <v>10</v>
      </c>
      <c r="O42" s="250">
        <v>1</v>
      </c>
      <c r="P42" s="250">
        <v>0.6</v>
      </c>
      <c r="Q42" s="264">
        <v>0.4</v>
      </c>
      <c r="R42" s="265"/>
      <c r="S42" s="2"/>
      <c r="T42" s="2"/>
      <c r="U42" s="2"/>
    </row>
    <row r="43" spans="1:21" s="106" customFormat="1" ht="13.5" customHeight="1" x14ac:dyDescent="0.2">
      <c r="A43" s="13">
        <v>7</v>
      </c>
      <c r="B43" s="135"/>
      <c r="C43" s="95">
        <v>2</v>
      </c>
      <c r="D43" s="100" t="s">
        <v>213</v>
      </c>
      <c r="E43" s="231"/>
      <c r="F43" s="175"/>
      <c r="G43" s="13" t="s">
        <v>25</v>
      </c>
      <c r="H43" s="232">
        <v>15</v>
      </c>
      <c r="I43" s="233">
        <v>10</v>
      </c>
      <c r="J43" s="245"/>
      <c r="K43" s="245">
        <v>15</v>
      </c>
      <c r="L43" s="245"/>
      <c r="M43" s="245"/>
      <c r="N43" s="245">
        <v>10</v>
      </c>
      <c r="O43" s="117">
        <v>1</v>
      </c>
      <c r="P43" s="250">
        <v>0.6</v>
      </c>
      <c r="Q43" s="264">
        <v>0.4</v>
      </c>
      <c r="R43" s="117"/>
      <c r="S43" s="2"/>
      <c r="T43" s="2"/>
      <c r="U43" s="2"/>
    </row>
    <row r="44" spans="1:21" ht="13.5" customHeight="1" x14ac:dyDescent="0.2">
      <c r="A44" s="13">
        <v>8</v>
      </c>
      <c r="B44" s="135"/>
      <c r="C44" s="9">
        <v>2</v>
      </c>
      <c r="D44" s="122" t="s">
        <v>214</v>
      </c>
      <c r="E44" s="172" t="s">
        <v>31</v>
      </c>
      <c r="F44" s="174" t="s">
        <v>32</v>
      </c>
      <c r="G44" s="13" t="s">
        <v>40</v>
      </c>
      <c r="H44" s="232">
        <f t="shared" si="3"/>
        <v>15</v>
      </c>
      <c r="I44" s="233">
        <f t="shared" si="4"/>
        <v>10</v>
      </c>
      <c r="J44" s="245">
        <v>15</v>
      </c>
      <c r="K44" s="259"/>
      <c r="L44" s="245"/>
      <c r="M44" s="245"/>
      <c r="N44" s="245">
        <v>10</v>
      </c>
      <c r="O44" s="245">
        <v>2</v>
      </c>
      <c r="P44" s="117">
        <v>1.6</v>
      </c>
      <c r="Q44" s="117">
        <v>0.4</v>
      </c>
      <c r="R44" s="117">
        <v>25</v>
      </c>
      <c r="S44" s="2"/>
      <c r="T44" s="2"/>
      <c r="U44" s="2"/>
    </row>
    <row r="45" spans="1:21" ht="13.5" customHeight="1" x14ac:dyDescent="0.2">
      <c r="A45" s="13">
        <v>9</v>
      </c>
      <c r="B45" s="135"/>
      <c r="C45" s="9">
        <v>2</v>
      </c>
      <c r="D45" s="104" t="s">
        <v>215</v>
      </c>
      <c r="E45" s="173"/>
      <c r="F45" s="175"/>
      <c r="G45" s="13" t="s">
        <v>25</v>
      </c>
      <c r="H45" s="111">
        <v>15</v>
      </c>
      <c r="I45" s="234">
        <v>25</v>
      </c>
      <c r="J45" s="85"/>
      <c r="K45" s="118">
        <v>15</v>
      </c>
      <c r="L45" s="118"/>
      <c r="M45" s="118"/>
      <c r="N45" s="260">
        <v>25</v>
      </c>
      <c r="O45" s="261">
        <v>2</v>
      </c>
      <c r="P45" s="262">
        <v>1</v>
      </c>
      <c r="Q45" s="120">
        <v>1</v>
      </c>
      <c r="R45" s="263">
        <v>10</v>
      </c>
      <c r="S45" s="2"/>
      <c r="T45" s="2"/>
      <c r="U45" s="2"/>
    </row>
    <row r="46" spans="1:21" ht="16.5" customHeight="1" x14ac:dyDescent="0.2">
      <c r="A46" s="13">
        <v>10</v>
      </c>
      <c r="B46" s="135"/>
      <c r="C46" s="9">
        <v>2</v>
      </c>
      <c r="D46" s="104" t="s">
        <v>142</v>
      </c>
      <c r="E46" s="107" t="s">
        <v>100</v>
      </c>
      <c r="F46" s="12" t="s">
        <v>32</v>
      </c>
      <c r="G46" s="13" t="s">
        <v>25</v>
      </c>
      <c r="H46" s="111">
        <f t="shared" si="3"/>
        <v>30</v>
      </c>
      <c r="I46" s="112">
        <f t="shared" si="4"/>
        <v>10</v>
      </c>
      <c r="J46" s="114">
        <v>30</v>
      </c>
      <c r="K46" s="114"/>
      <c r="L46" s="114"/>
      <c r="M46" s="114"/>
      <c r="N46" s="114">
        <v>10</v>
      </c>
      <c r="O46" s="119">
        <v>2</v>
      </c>
      <c r="P46" s="115">
        <v>1.6</v>
      </c>
      <c r="Q46" s="116">
        <v>0.4</v>
      </c>
      <c r="R46" s="117">
        <v>10</v>
      </c>
      <c r="S46" s="2"/>
      <c r="T46" s="2"/>
      <c r="U46" s="2"/>
    </row>
    <row r="47" spans="1:21" ht="13.5" customHeight="1" x14ac:dyDescent="0.2">
      <c r="A47" s="13">
        <v>11</v>
      </c>
      <c r="B47" s="135"/>
      <c r="C47" s="9">
        <v>2</v>
      </c>
      <c r="D47" s="104" t="s">
        <v>216</v>
      </c>
      <c r="E47" s="11" t="s">
        <v>98</v>
      </c>
      <c r="F47" s="12" t="s">
        <v>34</v>
      </c>
      <c r="G47" s="13" t="s">
        <v>25</v>
      </c>
      <c r="H47" s="111">
        <f t="shared" si="3"/>
        <v>15</v>
      </c>
      <c r="I47" s="112">
        <f t="shared" si="4"/>
        <v>35</v>
      </c>
      <c r="J47" s="106"/>
      <c r="K47" s="14">
        <v>15</v>
      </c>
      <c r="L47" s="14"/>
      <c r="M47" s="14"/>
      <c r="N47" s="14">
        <v>35</v>
      </c>
      <c r="O47" s="13">
        <v>2</v>
      </c>
      <c r="P47" s="13">
        <v>0.6</v>
      </c>
      <c r="Q47" s="60">
        <v>1.4</v>
      </c>
      <c r="R47" s="71"/>
      <c r="S47" s="2"/>
      <c r="T47" s="2"/>
      <c r="U47" s="2"/>
    </row>
    <row r="48" spans="1:21" s="39" customFormat="1" ht="13.5" customHeight="1" x14ac:dyDescent="0.2">
      <c r="A48" s="13">
        <v>12</v>
      </c>
      <c r="B48" s="135"/>
      <c r="C48" s="9">
        <v>2</v>
      </c>
      <c r="D48" s="42" t="s">
        <v>143</v>
      </c>
      <c r="E48" s="47" t="s">
        <v>37</v>
      </c>
      <c r="F48" s="12" t="s">
        <v>34</v>
      </c>
      <c r="G48" s="13" t="s">
        <v>25</v>
      </c>
      <c r="H48" s="111">
        <f t="shared" si="3"/>
        <v>30</v>
      </c>
      <c r="I48" s="112">
        <f t="shared" si="4"/>
        <v>20</v>
      </c>
      <c r="J48" s="14"/>
      <c r="K48" s="14">
        <v>30</v>
      </c>
      <c r="L48" s="14"/>
      <c r="M48" s="14"/>
      <c r="N48" s="14">
        <v>20</v>
      </c>
      <c r="O48" s="14">
        <v>2</v>
      </c>
      <c r="P48" s="13">
        <v>1.2000000000000002</v>
      </c>
      <c r="Q48" s="60">
        <v>0.8</v>
      </c>
      <c r="R48" s="71"/>
      <c r="S48" s="2"/>
      <c r="T48" s="2"/>
      <c r="U48" s="2"/>
    </row>
    <row r="49" spans="1:21" s="41" customFormat="1" ht="13.5" customHeight="1" x14ac:dyDescent="0.2">
      <c r="A49" s="13">
        <v>13</v>
      </c>
      <c r="B49" s="135"/>
      <c r="C49" s="9">
        <v>2</v>
      </c>
      <c r="D49" s="10" t="s">
        <v>144</v>
      </c>
      <c r="E49" s="11" t="s">
        <v>38</v>
      </c>
      <c r="F49" s="12" t="s">
        <v>34</v>
      </c>
      <c r="G49" s="44" t="s">
        <v>25</v>
      </c>
      <c r="H49" s="111">
        <f t="shared" si="3"/>
        <v>15</v>
      </c>
      <c r="I49" s="112">
        <f t="shared" si="4"/>
        <v>35</v>
      </c>
      <c r="J49" s="14"/>
      <c r="K49" s="14">
        <v>15</v>
      </c>
      <c r="L49" s="14"/>
      <c r="M49" s="14"/>
      <c r="N49" s="14">
        <v>35</v>
      </c>
      <c r="O49" s="14">
        <v>2</v>
      </c>
      <c r="P49" s="13">
        <v>0.6</v>
      </c>
      <c r="Q49" s="60">
        <v>1.4</v>
      </c>
      <c r="R49" s="71"/>
      <c r="S49" s="2"/>
      <c r="T49" s="2"/>
      <c r="U49" s="2"/>
    </row>
    <row r="50" spans="1:21" ht="13.5" customHeight="1" x14ac:dyDescent="0.2">
      <c r="A50" s="13">
        <v>14</v>
      </c>
      <c r="B50" s="135"/>
      <c r="C50" s="9">
        <v>2</v>
      </c>
      <c r="D50" s="10" t="s">
        <v>41</v>
      </c>
      <c r="E50" s="11" t="s">
        <v>42</v>
      </c>
      <c r="F50" s="12" t="s">
        <v>36</v>
      </c>
      <c r="G50" s="13" t="s">
        <v>25</v>
      </c>
      <c r="H50" s="111">
        <f t="shared" si="3"/>
        <v>30</v>
      </c>
      <c r="I50" s="112">
        <f t="shared" si="4"/>
        <v>20</v>
      </c>
      <c r="J50" s="14"/>
      <c r="K50" s="14">
        <v>30</v>
      </c>
      <c r="L50" s="14"/>
      <c r="M50" s="14"/>
      <c r="N50" s="14">
        <v>20</v>
      </c>
      <c r="O50" s="13">
        <v>2</v>
      </c>
      <c r="P50" s="13">
        <v>1.2</v>
      </c>
      <c r="Q50" s="60">
        <v>0.8</v>
      </c>
      <c r="R50" s="71"/>
      <c r="S50" s="2"/>
      <c r="T50" s="2"/>
      <c r="U50" s="2"/>
    </row>
    <row r="51" spans="1:21" ht="12.75" customHeight="1" x14ac:dyDescent="0.2">
      <c r="A51" s="16"/>
      <c r="B51" s="136"/>
      <c r="C51" s="171" t="s">
        <v>43</v>
      </c>
      <c r="D51" s="153"/>
      <c r="E51" s="153"/>
      <c r="F51" s="153"/>
      <c r="G51" s="150"/>
      <c r="H51" s="18">
        <f>SUM(H37:H50)</f>
        <v>315</v>
      </c>
      <c r="I51" s="18">
        <f t="shared" ref="I51:R51" si="5">SUM(I37:I50)</f>
        <v>355</v>
      </c>
      <c r="J51" s="18">
        <f t="shared" si="5"/>
        <v>90</v>
      </c>
      <c r="K51" s="18">
        <f t="shared" si="5"/>
        <v>225</v>
      </c>
      <c r="L51" s="18">
        <f t="shared" si="5"/>
        <v>0</v>
      </c>
      <c r="M51" s="18">
        <f t="shared" si="5"/>
        <v>0</v>
      </c>
      <c r="N51" s="18">
        <f t="shared" si="5"/>
        <v>355</v>
      </c>
      <c r="O51" s="18">
        <f t="shared" si="5"/>
        <v>30</v>
      </c>
      <c r="P51" s="17">
        <f t="shared" si="5"/>
        <v>15.799999999999995</v>
      </c>
      <c r="Q51" s="61">
        <f t="shared" si="5"/>
        <v>14.200000000000005</v>
      </c>
      <c r="R51" s="69">
        <f t="shared" si="5"/>
        <v>80</v>
      </c>
      <c r="S51" s="2"/>
      <c r="T51" s="2"/>
      <c r="U51" s="2"/>
    </row>
    <row r="52" spans="1:21" ht="12.75" customHeight="1" x14ac:dyDescent="0.2">
      <c r="A52" s="170" t="s">
        <v>44</v>
      </c>
      <c r="B52" s="153"/>
      <c r="C52" s="153"/>
      <c r="D52" s="153"/>
      <c r="E52" s="153"/>
      <c r="F52" s="153"/>
      <c r="G52" s="150"/>
      <c r="H52" s="20">
        <f t="shared" ref="H52:R52" si="6">SUM(H51,H36)</f>
        <v>630</v>
      </c>
      <c r="I52" s="20">
        <f t="shared" si="6"/>
        <v>660</v>
      </c>
      <c r="J52" s="20">
        <f t="shared" si="6"/>
        <v>195</v>
      </c>
      <c r="K52" s="20">
        <f t="shared" si="6"/>
        <v>435</v>
      </c>
      <c r="L52" s="20">
        <f t="shared" si="6"/>
        <v>0</v>
      </c>
      <c r="M52" s="20">
        <f t="shared" si="6"/>
        <v>0</v>
      </c>
      <c r="N52" s="20">
        <f t="shared" si="6"/>
        <v>660</v>
      </c>
      <c r="O52" s="21">
        <f t="shared" si="6"/>
        <v>60</v>
      </c>
      <c r="P52" s="29">
        <f t="shared" si="6"/>
        <v>33.599999999999994</v>
      </c>
      <c r="Q52" s="62">
        <f t="shared" si="6"/>
        <v>26.400000000000006</v>
      </c>
      <c r="R52" s="70">
        <f t="shared" si="6"/>
        <v>210</v>
      </c>
      <c r="S52" s="2"/>
      <c r="T52" s="2"/>
      <c r="U52" s="2"/>
    </row>
    <row r="53" spans="1:21" ht="12.75" customHeight="1" x14ac:dyDescent="0.2">
      <c r="A53" s="13">
        <v>1</v>
      </c>
      <c r="B53" s="140" t="s">
        <v>45</v>
      </c>
      <c r="C53" s="9">
        <v>3</v>
      </c>
      <c r="D53" s="27" t="s">
        <v>145</v>
      </c>
      <c r="E53" s="40" t="s">
        <v>46</v>
      </c>
      <c r="F53" s="12" t="s">
        <v>24</v>
      </c>
      <c r="G53" s="44" t="s">
        <v>25</v>
      </c>
      <c r="H53" s="111">
        <f>J53+K53+L53+M53</f>
        <v>15</v>
      </c>
      <c r="I53" s="112">
        <f>N53</f>
        <v>10</v>
      </c>
      <c r="J53" s="14"/>
      <c r="K53" s="14">
        <v>15</v>
      </c>
      <c r="L53" s="14"/>
      <c r="M53" s="114"/>
      <c r="N53" s="114">
        <v>10</v>
      </c>
      <c r="O53" s="115">
        <v>1</v>
      </c>
      <c r="P53" s="115">
        <v>0.6</v>
      </c>
      <c r="Q53" s="116">
        <v>0.4</v>
      </c>
      <c r="R53" s="117"/>
      <c r="S53" s="2"/>
      <c r="T53" s="2"/>
      <c r="U53" s="2"/>
    </row>
    <row r="54" spans="1:21" ht="12.75" customHeight="1" x14ac:dyDescent="0.2">
      <c r="A54" s="13">
        <v>2</v>
      </c>
      <c r="B54" s="141"/>
      <c r="C54" s="9">
        <v>3</v>
      </c>
      <c r="D54" s="10" t="s">
        <v>146</v>
      </c>
      <c r="E54" s="11" t="s">
        <v>28</v>
      </c>
      <c r="F54" s="12" t="s">
        <v>24</v>
      </c>
      <c r="G54" s="13" t="s">
        <v>25</v>
      </c>
      <c r="H54" s="111">
        <f t="shared" ref="H54:H68" si="7">J54+K54+L54+M54</f>
        <v>15</v>
      </c>
      <c r="I54" s="112">
        <f t="shared" ref="I54:I56" si="8">N54</f>
        <v>10</v>
      </c>
      <c r="J54" s="14"/>
      <c r="K54" s="14">
        <v>15</v>
      </c>
      <c r="L54" s="14"/>
      <c r="M54" s="114"/>
      <c r="N54" s="114">
        <v>10</v>
      </c>
      <c r="O54" s="115">
        <v>1</v>
      </c>
      <c r="P54" s="115">
        <v>0.6</v>
      </c>
      <c r="Q54" s="116">
        <v>0.4</v>
      </c>
      <c r="R54" s="117"/>
      <c r="S54" s="2"/>
      <c r="T54" s="2"/>
      <c r="U54" s="2"/>
    </row>
    <row r="55" spans="1:21" ht="12.75" customHeight="1" x14ac:dyDescent="0.2">
      <c r="A55" s="13">
        <v>3</v>
      </c>
      <c r="B55" s="141"/>
      <c r="C55" s="9">
        <v>3</v>
      </c>
      <c r="D55" s="42" t="s">
        <v>147</v>
      </c>
      <c r="E55" s="11" t="s">
        <v>29</v>
      </c>
      <c r="F55" s="12" t="s">
        <v>24</v>
      </c>
      <c r="G55" s="13" t="s">
        <v>25</v>
      </c>
      <c r="H55" s="111">
        <f t="shared" si="7"/>
        <v>60</v>
      </c>
      <c r="I55" s="112">
        <f t="shared" si="8"/>
        <v>15</v>
      </c>
      <c r="J55" s="14"/>
      <c r="K55" s="14">
        <v>60</v>
      </c>
      <c r="L55" s="14"/>
      <c r="M55" s="114"/>
      <c r="N55" s="114">
        <v>15</v>
      </c>
      <c r="O55" s="115">
        <v>3</v>
      </c>
      <c r="P55" s="115">
        <v>2.4000000000000004</v>
      </c>
      <c r="Q55" s="116">
        <v>0.60000000000000009</v>
      </c>
      <c r="R55" s="117"/>
      <c r="S55" s="2"/>
      <c r="T55" s="2"/>
      <c r="U55" s="2"/>
    </row>
    <row r="56" spans="1:21" ht="12.75" customHeight="1" x14ac:dyDescent="0.2">
      <c r="A56" s="13">
        <v>4</v>
      </c>
      <c r="B56" s="141"/>
      <c r="C56" s="9">
        <v>3</v>
      </c>
      <c r="D56" s="42" t="s">
        <v>148</v>
      </c>
      <c r="E56" s="47" t="s">
        <v>101</v>
      </c>
      <c r="F56" s="12" t="s">
        <v>24</v>
      </c>
      <c r="G56" s="13" t="s">
        <v>25</v>
      </c>
      <c r="H56" s="111">
        <f t="shared" si="7"/>
        <v>15</v>
      </c>
      <c r="I56" s="112">
        <f t="shared" si="8"/>
        <v>10</v>
      </c>
      <c r="J56" s="14"/>
      <c r="K56" s="14">
        <v>15</v>
      </c>
      <c r="L56" s="14"/>
      <c r="M56" s="114"/>
      <c r="N56" s="114">
        <v>10</v>
      </c>
      <c r="O56" s="115">
        <v>1</v>
      </c>
      <c r="P56" s="115">
        <v>0.6</v>
      </c>
      <c r="Q56" s="116">
        <v>0.4</v>
      </c>
      <c r="R56" s="117"/>
      <c r="S56" s="2"/>
      <c r="T56" s="2"/>
      <c r="U56" s="2"/>
    </row>
    <row r="57" spans="1:21" ht="12.75" customHeight="1" x14ac:dyDescent="0.2">
      <c r="A57" s="13">
        <v>5</v>
      </c>
      <c r="B57" s="141"/>
      <c r="C57" s="9">
        <v>3</v>
      </c>
      <c r="D57" s="104" t="s">
        <v>193</v>
      </c>
      <c r="E57" s="103" t="s">
        <v>47</v>
      </c>
      <c r="F57" s="12" t="s">
        <v>34</v>
      </c>
      <c r="G57" s="13" t="s">
        <v>25</v>
      </c>
      <c r="H57" s="111">
        <f t="shared" si="7"/>
        <v>30</v>
      </c>
      <c r="I57" s="112">
        <f t="shared" ref="I57:I68" si="9">N57</f>
        <v>0</v>
      </c>
      <c r="J57" s="14"/>
      <c r="K57" s="14">
        <v>30</v>
      </c>
      <c r="L57" s="14"/>
      <c r="M57" s="114"/>
      <c r="N57" s="114">
        <v>0</v>
      </c>
      <c r="O57" s="115">
        <v>1</v>
      </c>
      <c r="P57" s="115">
        <v>1</v>
      </c>
      <c r="Q57" s="116">
        <v>0</v>
      </c>
      <c r="R57" s="117"/>
      <c r="S57" s="2"/>
      <c r="T57" s="2"/>
      <c r="U57" s="2"/>
    </row>
    <row r="58" spans="1:21" s="39" customFormat="1" ht="12.75" customHeight="1" x14ac:dyDescent="0.2">
      <c r="A58" s="13">
        <v>6</v>
      </c>
      <c r="B58" s="141"/>
      <c r="C58" s="9">
        <v>3</v>
      </c>
      <c r="D58" s="104" t="s">
        <v>217</v>
      </c>
      <c r="E58" s="11" t="s">
        <v>98</v>
      </c>
      <c r="F58" s="12" t="s">
        <v>34</v>
      </c>
      <c r="G58" s="13" t="s">
        <v>25</v>
      </c>
      <c r="H58" s="111">
        <f t="shared" si="7"/>
        <v>15</v>
      </c>
      <c r="I58" s="112">
        <f t="shared" si="9"/>
        <v>10</v>
      </c>
      <c r="J58" s="106"/>
      <c r="K58" s="14">
        <v>15</v>
      </c>
      <c r="L58" s="14"/>
      <c r="M58" s="114"/>
      <c r="N58" s="114">
        <v>10</v>
      </c>
      <c r="O58" s="115">
        <v>1</v>
      </c>
      <c r="P58" s="115">
        <v>0.6</v>
      </c>
      <c r="Q58" s="116">
        <v>0.4</v>
      </c>
      <c r="R58" s="117"/>
      <c r="S58" s="2"/>
      <c r="T58" s="2"/>
      <c r="U58" s="2"/>
    </row>
    <row r="59" spans="1:21" s="39" customFormat="1" ht="12.75" customHeight="1" x14ac:dyDescent="0.2">
      <c r="A59" s="13">
        <v>7</v>
      </c>
      <c r="B59" s="141"/>
      <c r="C59" s="9">
        <v>3</v>
      </c>
      <c r="D59" s="266" t="s">
        <v>149</v>
      </c>
      <c r="E59" s="47" t="s">
        <v>37</v>
      </c>
      <c r="F59" s="12" t="s">
        <v>34</v>
      </c>
      <c r="G59" s="13" t="s">
        <v>25</v>
      </c>
      <c r="H59" s="111">
        <f t="shared" si="7"/>
        <v>30</v>
      </c>
      <c r="I59" s="112">
        <f t="shared" si="9"/>
        <v>20</v>
      </c>
      <c r="J59" s="14"/>
      <c r="K59" s="14">
        <v>30</v>
      </c>
      <c r="L59" s="14"/>
      <c r="M59" s="114"/>
      <c r="N59" s="114">
        <v>20</v>
      </c>
      <c r="O59" s="114">
        <v>2</v>
      </c>
      <c r="P59" s="115">
        <v>1.2</v>
      </c>
      <c r="Q59" s="116">
        <v>0.8</v>
      </c>
      <c r="R59" s="117"/>
      <c r="S59" s="2"/>
      <c r="T59" s="2"/>
      <c r="U59" s="2"/>
    </row>
    <row r="60" spans="1:21" ht="12" customHeight="1" x14ac:dyDescent="0.2">
      <c r="A60" s="13">
        <v>8</v>
      </c>
      <c r="B60" s="141"/>
      <c r="C60" s="9">
        <v>3</v>
      </c>
      <c r="D60" s="24" t="s">
        <v>48</v>
      </c>
      <c r="E60" s="11" t="s">
        <v>49</v>
      </c>
      <c r="F60" s="12" t="s">
        <v>34</v>
      </c>
      <c r="G60" s="13" t="s">
        <v>25</v>
      </c>
      <c r="H60" s="111">
        <f t="shared" si="7"/>
        <v>54</v>
      </c>
      <c r="I60" s="112">
        <f t="shared" si="9"/>
        <v>6</v>
      </c>
      <c r="J60" s="14"/>
      <c r="K60" s="25"/>
      <c r="L60" s="14"/>
      <c r="M60" s="114">
        <v>54</v>
      </c>
      <c r="N60" s="114">
        <v>6</v>
      </c>
      <c r="O60" s="115">
        <v>2</v>
      </c>
      <c r="P60" s="115">
        <v>1.8</v>
      </c>
      <c r="Q60" s="116">
        <v>0.2</v>
      </c>
      <c r="R60" s="117"/>
      <c r="S60" s="2"/>
      <c r="T60" s="2"/>
      <c r="U60" s="2"/>
    </row>
    <row r="61" spans="1:21" ht="12.75" customHeight="1" x14ac:dyDescent="0.2">
      <c r="A61" s="13">
        <v>9</v>
      </c>
      <c r="B61" s="141"/>
      <c r="C61" s="9">
        <v>3</v>
      </c>
      <c r="D61" s="10" t="s">
        <v>50</v>
      </c>
      <c r="E61" s="11" t="s">
        <v>42</v>
      </c>
      <c r="F61" s="12" t="s">
        <v>36</v>
      </c>
      <c r="G61" s="13" t="s">
        <v>25</v>
      </c>
      <c r="H61" s="111">
        <f t="shared" si="7"/>
        <v>30</v>
      </c>
      <c r="I61" s="112">
        <f t="shared" si="9"/>
        <v>20</v>
      </c>
      <c r="J61" s="14"/>
      <c r="K61" s="14">
        <v>30</v>
      </c>
      <c r="L61" s="14"/>
      <c r="M61" s="114"/>
      <c r="N61" s="114">
        <v>20</v>
      </c>
      <c r="O61" s="115">
        <v>2</v>
      </c>
      <c r="P61" s="115">
        <v>1.2</v>
      </c>
      <c r="Q61" s="116">
        <v>0.8</v>
      </c>
      <c r="R61" s="117"/>
      <c r="S61" s="2"/>
      <c r="T61" s="2"/>
      <c r="U61" s="2"/>
    </row>
    <row r="62" spans="1:21" ht="12.75" customHeight="1" x14ac:dyDescent="0.2">
      <c r="A62" s="13">
        <v>10</v>
      </c>
      <c r="B62" s="141"/>
      <c r="C62" s="9">
        <v>3</v>
      </c>
      <c r="D62" s="10" t="s">
        <v>51</v>
      </c>
      <c r="E62" s="11" t="s">
        <v>52</v>
      </c>
      <c r="F62" s="12" t="s">
        <v>36</v>
      </c>
      <c r="G62" s="13" t="s">
        <v>25</v>
      </c>
      <c r="H62" s="111">
        <f t="shared" si="7"/>
        <v>30</v>
      </c>
      <c r="I62" s="112">
        <f t="shared" si="9"/>
        <v>20</v>
      </c>
      <c r="J62" s="14"/>
      <c r="K62" s="14">
        <v>30</v>
      </c>
      <c r="L62" s="14"/>
      <c r="M62" s="114"/>
      <c r="N62" s="114">
        <v>20</v>
      </c>
      <c r="O62" s="115">
        <v>2</v>
      </c>
      <c r="P62" s="115">
        <v>1.2</v>
      </c>
      <c r="Q62" s="116">
        <v>0.8</v>
      </c>
      <c r="R62" s="117"/>
      <c r="S62" s="2"/>
      <c r="T62" s="2"/>
      <c r="U62" s="2"/>
    </row>
    <row r="63" spans="1:21" ht="12.75" customHeight="1" x14ac:dyDescent="0.2">
      <c r="A63" s="13">
        <v>11</v>
      </c>
      <c r="B63" s="141"/>
      <c r="C63" s="9">
        <v>3</v>
      </c>
      <c r="D63" s="121" t="s">
        <v>191</v>
      </c>
      <c r="E63" s="11" t="s">
        <v>108</v>
      </c>
      <c r="F63" s="12" t="s">
        <v>36</v>
      </c>
      <c r="G63" s="13" t="s">
        <v>25</v>
      </c>
      <c r="H63" s="111">
        <f t="shared" si="7"/>
        <v>30</v>
      </c>
      <c r="I63" s="112">
        <f t="shared" si="9"/>
        <v>0</v>
      </c>
      <c r="J63" s="14"/>
      <c r="K63" s="14">
        <v>30</v>
      </c>
      <c r="L63" s="14"/>
      <c r="M63" s="114"/>
      <c r="N63" s="114">
        <v>0</v>
      </c>
      <c r="O63" s="115">
        <v>0</v>
      </c>
      <c r="P63" s="115">
        <v>0</v>
      </c>
      <c r="Q63" s="116">
        <v>0</v>
      </c>
      <c r="R63" s="117"/>
      <c r="S63" s="2"/>
      <c r="T63" s="2"/>
      <c r="U63" s="2"/>
    </row>
    <row r="64" spans="1:21" ht="24" customHeight="1" x14ac:dyDescent="0.2">
      <c r="A64" s="13">
        <v>12</v>
      </c>
      <c r="B64" s="141"/>
      <c r="C64" s="95">
        <v>3</v>
      </c>
      <c r="D64" s="100" t="s">
        <v>170</v>
      </c>
      <c r="E64" s="101" t="s">
        <v>171</v>
      </c>
      <c r="F64" s="43" t="s">
        <v>172</v>
      </c>
      <c r="G64" s="23" t="s">
        <v>25</v>
      </c>
      <c r="H64" s="111">
        <f t="shared" si="7"/>
        <v>15</v>
      </c>
      <c r="I64" s="112">
        <f t="shared" si="9"/>
        <v>50</v>
      </c>
      <c r="J64" s="46"/>
      <c r="K64" s="46">
        <v>15</v>
      </c>
      <c r="L64" s="46"/>
      <c r="M64" s="118"/>
      <c r="N64" s="118">
        <v>50</v>
      </c>
      <c r="O64" s="119">
        <v>3</v>
      </c>
      <c r="P64" s="119">
        <v>1</v>
      </c>
      <c r="Q64" s="120">
        <v>2</v>
      </c>
      <c r="R64" s="117">
        <v>10</v>
      </c>
      <c r="S64" s="2"/>
      <c r="T64" s="2"/>
      <c r="U64" s="2"/>
    </row>
    <row r="65" spans="1:21" ht="21" customHeight="1" x14ac:dyDescent="0.2">
      <c r="A65" s="13">
        <v>13</v>
      </c>
      <c r="B65" s="141"/>
      <c r="C65" s="9">
        <v>3</v>
      </c>
      <c r="D65" s="122" t="s">
        <v>173</v>
      </c>
      <c r="E65" s="88" t="s">
        <v>174</v>
      </c>
      <c r="F65" s="89" t="s">
        <v>172</v>
      </c>
      <c r="G65" s="13" t="s">
        <v>25</v>
      </c>
      <c r="H65" s="111">
        <f t="shared" si="7"/>
        <v>15</v>
      </c>
      <c r="I65" s="112">
        <f t="shared" si="9"/>
        <v>50</v>
      </c>
      <c r="J65" s="14"/>
      <c r="K65" s="14">
        <v>15</v>
      </c>
      <c r="L65" s="14"/>
      <c r="M65" s="114"/>
      <c r="N65" s="114">
        <v>50</v>
      </c>
      <c r="O65" s="115">
        <v>3</v>
      </c>
      <c r="P65" s="115">
        <v>1</v>
      </c>
      <c r="Q65" s="116">
        <v>2</v>
      </c>
      <c r="R65" s="117">
        <v>10</v>
      </c>
      <c r="S65" s="2"/>
      <c r="T65" s="2"/>
      <c r="U65" s="2"/>
    </row>
    <row r="66" spans="1:21" ht="16.5" customHeight="1" x14ac:dyDescent="0.2">
      <c r="A66" s="13">
        <v>14</v>
      </c>
      <c r="B66" s="141"/>
      <c r="C66" s="9">
        <v>3</v>
      </c>
      <c r="D66" s="104" t="s">
        <v>175</v>
      </c>
      <c r="E66" s="88" t="s">
        <v>176</v>
      </c>
      <c r="F66" s="89" t="s">
        <v>172</v>
      </c>
      <c r="G66" s="13" t="s">
        <v>25</v>
      </c>
      <c r="H66" s="111">
        <f t="shared" si="7"/>
        <v>15</v>
      </c>
      <c r="I66" s="112">
        <f t="shared" si="9"/>
        <v>30</v>
      </c>
      <c r="J66" s="14"/>
      <c r="K66" s="14">
        <v>15</v>
      </c>
      <c r="L66" s="14"/>
      <c r="M66" s="114"/>
      <c r="N66" s="114">
        <v>30</v>
      </c>
      <c r="O66" s="115">
        <v>2</v>
      </c>
      <c r="P66" s="115">
        <v>0.8</v>
      </c>
      <c r="Q66" s="116">
        <v>1.2</v>
      </c>
      <c r="R66" s="117">
        <v>5</v>
      </c>
      <c r="S66" s="2"/>
      <c r="T66" s="2"/>
      <c r="U66" s="2"/>
    </row>
    <row r="67" spans="1:21" ht="24.75" customHeight="1" x14ac:dyDescent="0.2">
      <c r="A67" s="13">
        <v>15</v>
      </c>
      <c r="B67" s="141"/>
      <c r="C67" s="9">
        <v>3</v>
      </c>
      <c r="D67" s="104" t="s">
        <v>196</v>
      </c>
      <c r="E67" s="88" t="s">
        <v>177</v>
      </c>
      <c r="F67" s="89" t="s">
        <v>172</v>
      </c>
      <c r="G67" s="13" t="s">
        <v>25</v>
      </c>
      <c r="H67" s="111">
        <f t="shared" si="7"/>
        <v>15</v>
      </c>
      <c r="I67" s="112">
        <f t="shared" si="9"/>
        <v>55</v>
      </c>
      <c r="J67" s="14"/>
      <c r="K67" s="14">
        <v>15</v>
      </c>
      <c r="L67" s="14"/>
      <c r="M67" s="114"/>
      <c r="N67" s="114">
        <v>55</v>
      </c>
      <c r="O67" s="115">
        <v>3</v>
      </c>
      <c r="P67" s="115">
        <v>0.8</v>
      </c>
      <c r="Q67" s="116">
        <v>2.2000000000000002</v>
      </c>
      <c r="R67" s="117">
        <v>5</v>
      </c>
      <c r="S67" s="2"/>
      <c r="T67" s="2"/>
      <c r="U67" s="2"/>
    </row>
    <row r="68" spans="1:21" ht="24.75" customHeight="1" x14ac:dyDescent="0.2">
      <c r="A68" s="13">
        <v>16</v>
      </c>
      <c r="B68" s="141"/>
      <c r="C68" s="9">
        <v>3</v>
      </c>
      <c r="D68" s="10" t="s">
        <v>178</v>
      </c>
      <c r="E68" s="88" t="s">
        <v>186</v>
      </c>
      <c r="F68" s="89" t="s">
        <v>172</v>
      </c>
      <c r="G68" s="13" t="s">
        <v>25</v>
      </c>
      <c r="H68" s="111">
        <f t="shared" si="7"/>
        <v>15</v>
      </c>
      <c r="I68" s="112">
        <f t="shared" si="9"/>
        <v>50</v>
      </c>
      <c r="J68" s="14"/>
      <c r="K68" s="14">
        <v>15</v>
      </c>
      <c r="L68" s="14"/>
      <c r="M68" s="114"/>
      <c r="N68" s="114">
        <v>50</v>
      </c>
      <c r="O68" s="115">
        <v>3</v>
      </c>
      <c r="P68" s="115">
        <v>1</v>
      </c>
      <c r="Q68" s="116">
        <v>2</v>
      </c>
      <c r="R68" s="117">
        <v>10</v>
      </c>
      <c r="S68" s="2"/>
      <c r="T68" s="2"/>
      <c r="U68" s="2"/>
    </row>
    <row r="69" spans="1:21" ht="12.75" customHeight="1" x14ac:dyDescent="0.2">
      <c r="A69" s="16"/>
      <c r="B69" s="141"/>
      <c r="C69" s="171" t="s">
        <v>53</v>
      </c>
      <c r="D69" s="153"/>
      <c r="E69" s="153"/>
      <c r="F69" s="153"/>
      <c r="G69" s="150"/>
      <c r="H69" s="18">
        <f>SUM(H53:H68)</f>
        <v>399</v>
      </c>
      <c r="I69" s="18">
        <f t="shared" ref="I69:R69" si="10">SUM(I53:I68)</f>
        <v>356</v>
      </c>
      <c r="J69" s="18">
        <f t="shared" si="10"/>
        <v>0</v>
      </c>
      <c r="K69" s="18">
        <f t="shared" si="10"/>
        <v>345</v>
      </c>
      <c r="L69" s="18">
        <f t="shared" si="10"/>
        <v>0</v>
      </c>
      <c r="M69" s="18">
        <f t="shared" si="10"/>
        <v>54</v>
      </c>
      <c r="N69" s="18">
        <f t="shared" si="10"/>
        <v>356</v>
      </c>
      <c r="O69" s="18">
        <f t="shared" si="10"/>
        <v>30</v>
      </c>
      <c r="P69" s="17">
        <f t="shared" si="10"/>
        <v>15.8</v>
      </c>
      <c r="Q69" s="17">
        <f t="shared" si="10"/>
        <v>14.2</v>
      </c>
      <c r="R69" s="18">
        <f t="shared" si="10"/>
        <v>40</v>
      </c>
      <c r="S69" s="2"/>
      <c r="T69" s="2"/>
      <c r="U69" s="2"/>
    </row>
    <row r="70" spans="1:21" ht="12.75" customHeight="1" x14ac:dyDescent="0.2">
      <c r="A70" s="13">
        <v>1</v>
      </c>
      <c r="B70" s="141"/>
      <c r="C70" s="9">
        <v>4</v>
      </c>
      <c r="D70" s="10" t="s">
        <v>150</v>
      </c>
      <c r="E70" s="19" t="s">
        <v>46</v>
      </c>
      <c r="F70" s="12" t="s">
        <v>24</v>
      </c>
      <c r="G70" s="13" t="s">
        <v>25</v>
      </c>
      <c r="H70" s="111">
        <f>J70+K70+L70+M70</f>
        <v>15</v>
      </c>
      <c r="I70" s="112">
        <f>N70</f>
        <v>10</v>
      </c>
      <c r="J70" s="14"/>
      <c r="K70" s="14">
        <v>15</v>
      </c>
      <c r="L70" s="114"/>
      <c r="M70" s="114"/>
      <c r="N70" s="114">
        <v>10</v>
      </c>
      <c r="O70" s="115">
        <v>1</v>
      </c>
      <c r="P70" s="115">
        <v>0.6</v>
      </c>
      <c r="Q70" s="116">
        <v>0.4</v>
      </c>
      <c r="R70" s="117"/>
      <c r="S70" s="2"/>
      <c r="T70" s="2"/>
      <c r="U70" s="2"/>
    </row>
    <row r="71" spans="1:21" ht="12.75" customHeight="1" x14ac:dyDescent="0.2">
      <c r="A71" s="13">
        <v>2</v>
      </c>
      <c r="B71" s="141"/>
      <c r="C71" s="9">
        <v>4</v>
      </c>
      <c r="D71" s="10" t="s">
        <v>151</v>
      </c>
      <c r="E71" s="11" t="s">
        <v>28</v>
      </c>
      <c r="F71" s="12" t="s">
        <v>24</v>
      </c>
      <c r="G71" s="13" t="s">
        <v>25</v>
      </c>
      <c r="H71" s="111">
        <f t="shared" ref="H71:H84" si="11">J71+K71+L71+M71</f>
        <v>15</v>
      </c>
      <c r="I71" s="112">
        <f t="shared" ref="I71" si="12">N71</f>
        <v>10</v>
      </c>
      <c r="J71" s="14"/>
      <c r="K71" s="14">
        <v>15</v>
      </c>
      <c r="L71" s="114"/>
      <c r="M71" s="114"/>
      <c r="N71" s="114">
        <v>10</v>
      </c>
      <c r="O71" s="115">
        <v>1</v>
      </c>
      <c r="P71" s="115">
        <v>0.6</v>
      </c>
      <c r="Q71" s="116">
        <v>0.4</v>
      </c>
      <c r="R71" s="117"/>
      <c r="S71" s="2"/>
      <c r="T71" s="2"/>
      <c r="U71" s="2"/>
    </row>
    <row r="72" spans="1:21" ht="12.75" customHeight="1" x14ac:dyDescent="0.2">
      <c r="A72" s="13">
        <v>3</v>
      </c>
      <c r="B72" s="141"/>
      <c r="C72" s="9">
        <v>4</v>
      </c>
      <c r="D72" s="42" t="s">
        <v>152</v>
      </c>
      <c r="E72" s="11" t="s">
        <v>29</v>
      </c>
      <c r="F72" s="12" t="s">
        <v>24</v>
      </c>
      <c r="G72" s="13" t="s">
        <v>25</v>
      </c>
      <c r="H72" s="111">
        <f t="shared" si="11"/>
        <v>60</v>
      </c>
      <c r="I72" s="113">
        <f t="shared" ref="I72:I84" si="13">N72</f>
        <v>15</v>
      </c>
      <c r="J72" s="14"/>
      <c r="K72" s="14">
        <v>60</v>
      </c>
      <c r="L72" s="114"/>
      <c r="M72" s="114"/>
      <c r="N72" s="114">
        <v>15</v>
      </c>
      <c r="O72" s="115">
        <v>3</v>
      </c>
      <c r="P72" s="115">
        <v>2.4000000000000004</v>
      </c>
      <c r="Q72" s="116">
        <v>0.60000000000000009</v>
      </c>
      <c r="R72" s="117"/>
      <c r="S72" s="2"/>
      <c r="T72" s="2"/>
      <c r="U72" s="2"/>
    </row>
    <row r="73" spans="1:21" ht="12.75" customHeight="1" x14ac:dyDescent="0.2">
      <c r="A73" s="13">
        <v>4</v>
      </c>
      <c r="B73" s="141"/>
      <c r="C73" s="9">
        <v>4</v>
      </c>
      <c r="D73" s="42" t="s">
        <v>153</v>
      </c>
      <c r="E73" s="47" t="s">
        <v>101</v>
      </c>
      <c r="F73" s="12" t="s">
        <v>24</v>
      </c>
      <c r="G73" s="13" t="s">
        <v>25</v>
      </c>
      <c r="H73" s="111">
        <f t="shared" si="11"/>
        <v>15</v>
      </c>
      <c r="I73" s="113">
        <f t="shared" si="13"/>
        <v>10</v>
      </c>
      <c r="J73" s="14"/>
      <c r="K73" s="14">
        <v>15</v>
      </c>
      <c r="L73" s="114"/>
      <c r="M73" s="114"/>
      <c r="N73" s="114">
        <v>10</v>
      </c>
      <c r="O73" s="115">
        <v>1</v>
      </c>
      <c r="P73" s="115">
        <v>0.6</v>
      </c>
      <c r="Q73" s="116">
        <v>0.4</v>
      </c>
      <c r="R73" s="117"/>
      <c r="S73" s="2"/>
      <c r="T73" s="2"/>
      <c r="U73" s="2"/>
    </row>
    <row r="74" spans="1:21" ht="12.75" customHeight="1" x14ac:dyDescent="0.2">
      <c r="A74" s="13">
        <v>5</v>
      </c>
      <c r="B74" s="141"/>
      <c r="C74" s="9">
        <v>4</v>
      </c>
      <c r="D74" s="104" t="s">
        <v>194</v>
      </c>
      <c r="E74" s="103" t="s">
        <v>47</v>
      </c>
      <c r="F74" s="12" t="s">
        <v>34</v>
      </c>
      <c r="G74" s="13" t="s">
        <v>25</v>
      </c>
      <c r="H74" s="111">
        <f t="shared" si="11"/>
        <v>45</v>
      </c>
      <c r="I74" s="112">
        <f t="shared" si="13"/>
        <v>5</v>
      </c>
      <c r="J74" s="14"/>
      <c r="K74" s="14">
        <v>45</v>
      </c>
      <c r="L74" s="114"/>
      <c r="M74" s="114"/>
      <c r="N74" s="114">
        <v>5</v>
      </c>
      <c r="O74" s="115">
        <v>2</v>
      </c>
      <c r="P74" s="115">
        <v>1.7999999999999998</v>
      </c>
      <c r="Q74" s="116">
        <v>0.2</v>
      </c>
      <c r="R74" s="117"/>
      <c r="S74" s="2"/>
      <c r="T74" s="2"/>
      <c r="U74" s="2"/>
    </row>
    <row r="75" spans="1:21" s="39" customFormat="1" ht="12.75" customHeight="1" x14ac:dyDescent="0.2">
      <c r="A75" s="13">
        <v>6</v>
      </c>
      <c r="B75" s="141"/>
      <c r="C75" s="9">
        <v>4</v>
      </c>
      <c r="D75" s="104" t="s">
        <v>218</v>
      </c>
      <c r="E75" s="11" t="s">
        <v>98</v>
      </c>
      <c r="F75" s="12" t="s">
        <v>34</v>
      </c>
      <c r="G75" s="13" t="s">
        <v>25</v>
      </c>
      <c r="H75" s="111">
        <f t="shared" si="11"/>
        <v>15</v>
      </c>
      <c r="I75" s="112">
        <f t="shared" si="13"/>
        <v>35</v>
      </c>
      <c r="J75" s="106"/>
      <c r="K75" s="14">
        <v>15</v>
      </c>
      <c r="L75" s="14"/>
      <c r="M75" s="114"/>
      <c r="N75" s="114">
        <v>35</v>
      </c>
      <c r="O75" s="115">
        <v>2</v>
      </c>
      <c r="P75" s="115">
        <v>0.6</v>
      </c>
      <c r="Q75" s="116">
        <v>1.4</v>
      </c>
      <c r="R75" s="117"/>
      <c r="S75" s="2"/>
      <c r="T75" s="2"/>
      <c r="U75" s="2"/>
    </row>
    <row r="76" spans="1:21" s="39" customFormat="1" ht="12.75" customHeight="1" x14ac:dyDescent="0.2">
      <c r="A76" s="13">
        <v>7</v>
      </c>
      <c r="B76" s="141"/>
      <c r="C76" s="9">
        <v>4</v>
      </c>
      <c r="D76" s="42" t="s">
        <v>154</v>
      </c>
      <c r="E76" s="47" t="s">
        <v>37</v>
      </c>
      <c r="F76" s="12" t="s">
        <v>34</v>
      </c>
      <c r="G76" s="13" t="s">
        <v>25</v>
      </c>
      <c r="H76" s="111">
        <f t="shared" si="11"/>
        <v>30</v>
      </c>
      <c r="I76" s="113">
        <f t="shared" si="13"/>
        <v>20</v>
      </c>
      <c r="J76" s="14"/>
      <c r="K76" s="14">
        <v>30</v>
      </c>
      <c r="L76" s="114"/>
      <c r="M76" s="114"/>
      <c r="N76" s="114">
        <v>20</v>
      </c>
      <c r="O76" s="114">
        <v>2</v>
      </c>
      <c r="P76" s="115">
        <v>1.2</v>
      </c>
      <c r="Q76" s="116">
        <v>0.8</v>
      </c>
      <c r="R76" s="117"/>
      <c r="S76" s="2"/>
      <c r="T76" s="2"/>
      <c r="U76" s="2"/>
    </row>
    <row r="77" spans="1:21" ht="12" customHeight="1" x14ac:dyDescent="0.2">
      <c r="A77" s="13">
        <v>8</v>
      </c>
      <c r="B77" s="141"/>
      <c r="C77" s="9">
        <v>4</v>
      </c>
      <c r="D77" s="26" t="s">
        <v>54</v>
      </c>
      <c r="E77" s="11" t="s">
        <v>55</v>
      </c>
      <c r="F77" s="12" t="s">
        <v>34</v>
      </c>
      <c r="G77" s="13" t="s">
        <v>25</v>
      </c>
      <c r="H77" s="111">
        <f t="shared" si="11"/>
        <v>54</v>
      </c>
      <c r="I77" s="113">
        <f t="shared" si="13"/>
        <v>6</v>
      </c>
      <c r="J77" s="14"/>
      <c r="K77" s="25"/>
      <c r="L77" s="114"/>
      <c r="M77" s="114">
        <v>54</v>
      </c>
      <c r="N77" s="114">
        <v>6</v>
      </c>
      <c r="O77" s="115">
        <v>2</v>
      </c>
      <c r="P77" s="115">
        <v>1.8</v>
      </c>
      <c r="Q77" s="116">
        <v>0.2</v>
      </c>
      <c r="R77" s="117"/>
      <c r="S77" s="2"/>
      <c r="T77" s="2"/>
      <c r="U77" s="2"/>
    </row>
    <row r="78" spans="1:21" ht="12.75" customHeight="1" x14ac:dyDescent="0.2">
      <c r="A78" s="13">
        <v>9</v>
      </c>
      <c r="B78" s="141"/>
      <c r="C78" s="9">
        <v>4</v>
      </c>
      <c r="D78" s="104" t="s">
        <v>56</v>
      </c>
      <c r="E78" s="11" t="s">
        <v>42</v>
      </c>
      <c r="F78" s="12" t="s">
        <v>36</v>
      </c>
      <c r="G78" s="13" t="s">
        <v>25</v>
      </c>
      <c r="H78" s="111">
        <f t="shared" si="11"/>
        <v>30</v>
      </c>
      <c r="I78" s="113">
        <f t="shared" si="13"/>
        <v>20</v>
      </c>
      <c r="J78" s="14"/>
      <c r="K78" s="14">
        <v>30</v>
      </c>
      <c r="L78" s="114"/>
      <c r="M78" s="114"/>
      <c r="N78" s="114">
        <v>20</v>
      </c>
      <c r="O78" s="115">
        <v>2</v>
      </c>
      <c r="P78" s="115">
        <v>1.2</v>
      </c>
      <c r="Q78" s="116">
        <v>0.8</v>
      </c>
      <c r="R78" s="117"/>
      <c r="S78" s="2"/>
      <c r="T78" s="2"/>
      <c r="U78" s="2"/>
    </row>
    <row r="79" spans="1:21" ht="12.75" customHeight="1" x14ac:dyDescent="0.2">
      <c r="A79" s="13">
        <v>10</v>
      </c>
      <c r="B79" s="141"/>
      <c r="C79" s="9">
        <v>4</v>
      </c>
      <c r="D79" s="104" t="s">
        <v>192</v>
      </c>
      <c r="E79" s="11" t="s">
        <v>108</v>
      </c>
      <c r="F79" s="12" t="s">
        <v>36</v>
      </c>
      <c r="G79" s="13" t="s">
        <v>25</v>
      </c>
      <c r="H79" s="111">
        <f t="shared" si="11"/>
        <v>30</v>
      </c>
      <c r="I79" s="113">
        <f t="shared" si="13"/>
        <v>0</v>
      </c>
      <c r="J79" s="14"/>
      <c r="K79" s="14">
        <v>30</v>
      </c>
      <c r="L79" s="114"/>
      <c r="M79" s="114"/>
      <c r="N79" s="114">
        <v>0</v>
      </c>
      <c r="O79" s="115">
        <v>0</v>
      </c>
      <c r="P79" s="115">
        <v>0</v>
      </c>
      <c r="Q79" s="116">
        <v>0</v>
      </c>
      <c r="R79" s="117"/>
      <c r="S79" s="2"/>
      <c r="T79" s="2"/>
      <c r="U79" s="2"/>
    </row>
    <row r="80" spans="1:21" s="39" customFormat="1" ht="24" customHeight="1" x14ac:dyDescent="0.2">
      <c r="A80" s="13">
        <v>11</v>
      </c>
      <c r="B80" s="141"/>
      <c r="C80" s="9">
        <v>4</v>
      </c>
      <c r="D80" s="123" t="s">
        <v>179</v>
      </c>
      <c r="E80" s="87" t="s">
        <v>171</v>
      </c>
      <c r="F80" s="43" t="s">
        <v>172</v>
      </c>
      <c r="G80" s="23" t="s">
        <v>25</v>
      </c>
      <c r="H80" s="111">
        <f t="shared" si="11"/>
        <v>15</v>
      </c>
      <c r="I80" s="113">
        <f t="shared" si="13"/>
        <v>50</v>
      </c>
      <c r="J80" s="46"/>
      <c r="K80" s="46">
        <v>15</v>
      </c>
      <c r="L80" s="118"/>
      <c r="M80" s="118"/>
      <c r="N80" s="118">
        <v>50</v>
      </c>
      <c r="O80" s="119">
        <v>3</v>
      </c>
      <c r="P80" s="115">
        <v>1</v>
      </c>
      <c r="Q80" s="116">
        <v>2</v>
      </c>
      <c r="R80" s="117">
        <v>10</v>
      </c>
      <c r="S80" s="2"/>
      <c r="T80" s="2"/>
      <c r="U80" s="2"/>
    </row>
    <row r="81" spans="1:21" s="39" customFormat="1" ht="21" customHeight="1" x14ac:dyDescent="0.2">
      <c r="A81" s="13">
        <v>12</v>
      </c>
      <c r="B81" s="141"/>
      <c r="C81" s="95">
        <v>4</v>
      </c>
      <c r="D81" s="100" t="s">
        <v>180</v>
      </c>
      <c r="E81" s="98" t="s">
        <v>174</v>
      </c>
      <c r="F81" s="89" t="s">
        <v>172</v>
      </c>
      <c r="G81" s="13" t="s">
        <v>40</v>
      </c>
      <c r="H81" s="111">
        <f t="shared" si="11"/>
        <v>15</v>
      </c>
      <c r="I81" s="113">
        <f t="shared" si="13"/>
        <v>50</v>
      </c>
      <c r="J81" s="14"/>
      <c r="K81" s="14">
        <v>15</v>
      </c>
      <c r="L81" s="114"/>
      <c r="M81" s="114"/>
      <c r="N81" s="114">
        <v>50</v>
      </c>
      <c r="O81" s="115">
        <v>3</v>
      </c>
      <c r="P81" s="115">
        <v>1</v>
      </c>
      <c r="Q81" s="116">
        <v>2</v>
      </c>
      <c r="R81" s="117">
        <v>10</v>
      </c>
      <c r="S81" s="2"/>
      <c r="T81" s="2"/>
      <c r="U81" s="2"/>
    </row>
    <row r="82" spans="1:21" s="39" customFormat="1" ht="16.5" customHeight="1" x14ac:dyDescent="0.2">
      <c r="A82" s="13">
        <v>13</v>
      </c>
      <c r="B82" s="141"/>
      <c r="C82" s="9">
        <v>4</v>
      </c>
      <c r="D82" s="122" t="s">
        <v>181</v>
      </c>
      <c r="E82" s="88" t="s">
        <v>176</v>
      </c>
      <c r="F82" s="89" t="s">
        <v>172</v>
      </c>
      <c r="G82" s="13" t="s">
        <v>25</v>
      </c>
      <c r="H82" s="111">
        <f t="shared" si="11"/>
        <v>15</v>
      </c>
      <c r="I82" s="113">
        <f t="shared" si="13"/>
        <v>30</v>
      </c>
      <c r="J82" s="14"/>
      <c r="K82" s="14">
        <v>15</v>
      </c>
      <c r="L82" s="114"/>
      <c r="M82" s="114"/>
      <c r="N82" s="114">
        <v>30</v>
      </c>
      <c r="O82" s="115">
        <v>2</v>
      </c>
      <c r="P82" s="115">
        <v>0.8</v>
      </c>
      <c r="Q82" s="116">
        <v>1.2</v>
      </c>
      <c r="R82" s="117">
        <v>5</v>
      </c>
      <c r="S82" s="2"/>
      <c r="T82" s="2"/>
      <c r="U82" s="2"/>
    </row>
    <row r="83" spans="1:21" s="39" customFormat="1" ht="23.25" customHeight="1" x14ac:dyDescent="0.2">
      <c r="A83" s="13">
        <v>14</v>
      </c>
      <c r="B83" s="141"/>
      <c r="C83" s="9">
        <v>4</v>
      </c>
      <c r="D83" s="104" t="s">
        <v>197</v>
      </c>
      <c r="E83" s="88" t="s">
        <v>177</v>
      </c>
      <c r="F83" s="89" t="s">
        <v>172</v>
      </c>
      <c r="G83" s="13" t="s">
        <v>25</v>
      </c>
      <c r="H83" s="111">
        <f t="shared" si="11"/>
        <v>15</v>
      </c>
      <c r="I83" s="113">
        <f t="shared" si="13"/>
        <v>55</v>
      </c>
      <c r="J83" s="14"/>
      <c r="K83" s="14">
        <v>15</v>
      </c>
      <c r="L83" s="114"/>
      <c r="M83" s="114"/>
      <c r="N83" s="114">
        <v>55</v>
      </c>
      <c r="O83" s="115">
        <v>3</v>
      </c>
      <c r="P83" s="115">
        <v>0.8</v>
      </c>
      <c r="Q83" s="116">
        <v>2.2000000000000002</v>
      </c>
      <c r="R83" s="117">
        <v>5</v>
      </c>
      <c r="S83" s="2"/>
      <c r="T83" s="2"/>
      <c r="U83" s="2"/>
    </row>
    <row r="84" spans="1:21" s="39" customFormat="1" ht="21.75" customHeight="1" x14ac:dyDescent="0.2">
      <c r="A84" s="13">
        <v>15</v>
      </c>
      <c r="B84" s="141"/>
      <c r="C84" s="9">
        <v>4</v>
      </c>
      <c r="D84" s="10" t="s">
        <v>182</v>
      </c>
      <c r="E84" s="88" t="s">
        <v>186</v>
      </c>
      <c r="F84" s="89" t="s">
        <v>172</v>
      </c>
      <c r="G84" s="13" t="s">
        <v>25</v>
      </c>
      <c r="H84" s="111">
        <f t="shared" si="11"/>
        <v>15</v>
      </c>
      <c r="I84" s="113">
        <f t="shared" si="13"/>
        <v>50</v>
      </c>
      <c r="J84" s="14"/>
      <c r="K84" s="14">
        <v>15</v>
      </c>
      <c r="L84" s="14"/>
      <c r="M84" s="14"/>
      <c r="N84" s="14">
        <v>50</v>
      </c>
      <c r="O84" s="13">
        <v>3</v>
      </c>
      <c r="P84" s="13">
        <v>1</v>
      </c>
      <c r="Q84" s="60">
        <v>2</v>
      </c>
      <c r="R84" s="71">
        <v>10</v>
      </c>
      <c r="S84" s="2"/>
      <c r="T84" s="2"/>
      <c r="U84" s="2"/>
    </row>
    <row r="85" spans="1:21" ht="12.75" customHeight="1" x14ac:dyDescent="0.2">
      <c r="A85" s="16"/>
      <c r="B85" s="142"/>
      <c r="C85" s="171" t="s">
        <v>57</v>
      </c>
      <c r="D85" s="153"/>
      <c r="E85" s="153"/>
      <c r="F85" s="153"/>
      <c r="G85" s="150"/>
      <c r="H85" s="18">
        <f>SUM(H70:H84)</f>
        <v>384</v>
      </c>
      <c r="I85" s="18">
        <f t="shared" ref="I85:R85" si="14">SUM(I70:I84)</f>
        <v>366</v>
      </c>
      <c r="J85" s="18">
        <f t="shared" si="14"/>
        <v>0</v>
      </c>
      <c r="K85" s="18">
        <f t="shared" si="14"/>
        <v>330</v>
      </c>
      <c r="L85" s="18">
        <f t="shared" si="14"/>
        <v>0</v>
      </c>
      <c r="M85" s="18">
        <f t="shared" si="14"/>
        <v>54</v>
      </c>
      <c r="N85" s="18">
        <f t="shared" si="14"/>
        <v>366</v>
      </c>
      <c r="O85" s="18">
        <f t="shared" si="14"/>
        <v>30</v>
      </c>
      <c r="P85" s="17">
        <f t="shared" si="14"/>
        <v>15.4</v>
      </c>
      <c r="Q85" s="61">
        <f t="shared" si="14"/>
        <v>14.599999999999998</v>
      </c>
      <c r="R85" s="69">
        <f t="shared" si="14"/>
        <v>40</v>
      </c>
      <c r="S85" s="2"/>
      <c r="T85" s="2"/>
      <c r="U85" s="2"/>
    </row>
    <row r="86" spans="1:21" ht="12.75" customHeight="1" x14ac:dyDescent="0.2">
      <c r="A86" s="170" t="s">
        <v>58</v>
      </c>
      <c r="B86" s="153"/>
      <c r="C86" s="153"/>
      <c r="D86" s="153"/>
      <c r="E86" s="153"/>
      <c r="F86" s="153"/>
      <c r="G86" s="150"/>
      <c r="H86" s="20">
        <f t="shared" ref="H86:R86" si="15">SUM(H69,H85)</f>
        <v>783</v>
      </c>
      <c r="I86" s="20">
        <f t="shared" si="15"/>
        <v>722</v>
      </c>
      <c r="J86" s="20">
        <f t="shared" si="15"/>
        <v>0</v>
      </c>
      <c r="K86" s="20">
        <f t="shared" si="15"/>
        <v>675</v>
      </c>
      <c r="L86" s="20">
        <f t="shared" si="15"/>
        <v>0</v>
      </c>
      <c r="M86" s="20">
        <f t="shared" si="15"/>
        <v>108</v>
      </c>
      <c r="N86" s="20">
        <f t="shared" si="15"/>
        <v>722</v>
      </c>
      <c r="O86" s="21">
        <f t="shared" si="15"/>
        <v>60</v>
      </c>
      <c r="P86" s="29">
        <f t="shared" si="15"/>
        <v>31.200000000000003</v>
      </c>
      <c r="Q86" s="62">
        <f t="shared" si="15"/>
        <v>28.799999999999997</v>
      </c>
      <c r="R86" s="70">
        <f t="shared" si="15"/>
        <v>80</v>
      </c>
      <c r="S86" s="2"/>
      <c r="T86" s="2"/>
      <c r="U86" s="2"/>
    </row>
    <row r="87" spans="1:21" ht="12.75" customHeight="1" x14ac:dyDescent="0.2">
      <c r="A87" s="13">
        <v>1</v>
      </c>
      <c r="B87" s="140" t="s">
        <v>59</v>
      </c>
      <c r="C87" s="9">
        <v>5</v>
      </c>
      <c r="D87" s="42" t="s">
        <v>155</v>
      </c>
      <c r="E87" s="47" t="s">
        <v>27</v>
      </c>
      <c r="F87" s="12" t="s">
        <v>24</v>
      </c>
      <c r="G87" s="44" t="s">
        <v>25</v>
      </c>
      <c r="H87" s="111">
        <f>J87+K87+L87+M87</f>
        <v>15</v>
      </c>
      <c r="I87" s="112">
        <f>N87</f>
        <v>35</v>
      </c>
      <c r="J87" s="14"/>
      <c r="K87" s="14">
        <v>15</v>
      </c>
      <c r="L87" s="14"/>
      <c r="M87" s="14"/>
      <c r="N87" s="14">
        <v>35</v>
      </c>
      <c r="O87" s="13">
        <v>2</v>
      </c>
      <c r="P87" s="13">
        <v>0.6</v>
      </c>
      <c r="Q87" s="60">
        <v>1.4</v>
      </c>
      <c r="R87" s="71"/>
      <c r="S87" s="2"/>
      <c r="T87" s="2"/>
      <c r="U87" s="2"/>
    </row>
    <row r="88" spans="1:21" ht="12.75" customHeight="1" x14ac:dyDescent="0.2">
      <c r="A88" s="13">
        <v>2</v>
      </c>
      <c r="B88" s="141"/>
      <c r="C88" s="9">
        <v>5</v>
      </c>
      <c r="D88" s="42" t="s">
        <v>156</v>
      </c>
      <c r="E88" s="11" t="s">
        <v>28</v>
      </c>
      <c r="F88" s="12" t="s">
        <v>24</v>
      </c>
      <c r="G88" s="13" t="s">
        <v>25</v>
      </c>
      <c r="H88" s="111">
        <f t="shared" ref="H88:H97" si="16">J88+K88+L88+M88</f>
        <v>15</v>
      </c>
      <c r="I88" s="112">
        <f t="shared" ref="I88" si="17">N88</f>
        <v>10</v>
      </c>
      <c r="J88" s="14"/>
      <c r="K88" s="14">
        <v>15</v>
      </c>
      <c r="L88" s="114"/>
      <c r="M88" s="114"/>
      <c r="N88" s="114">
        <v>10</v>
      </c>
      <c r="O88" s="115">
        <v>1</v>
      </c>
      <c r="P88" s="115">
        <v>0.6</v>
      </c>
      <c r="Q88" s="116">
        <v>0.4</v>
      </c>
      <c r="R88" s="71"/>
      <c r="S88" s="2"/>
      <c r="T88" s="2"/>
      <c r="U88" s="2"/>
    </row>
    <row r="89" spans="1:21" ht="12.75" customHeight="1" x14ac:dyDescent="0.2">
      <c r="A89" s="13">
        <v>3</v>
      </c>
      <c r="B89" s="141"/>
      <c r="C89" s="9">
        <v>5</v>
      </c>
      <c r="D89" s="42" t="s">
        <v>157</v>
      </c>
      <c r="E89" s="11" t="s">
        <v>29</v>
      </c>
      <c r="F89" s="12" t="s">
        <v>24</v>
      </c>
      <c r="G89" s="13" t="s">
        <v>25</v>
      </c>
      <c r="H89" s="111">
        <f t="shared" si="16"/>
        <v>60</v>
      </c>
      <c r="I89" s="112">
        <f t="shared" ref="I89:I100" si="18">N89</f>
        <v>15</v>
      </c>
      <c r="J89" s="14"/>
      <c r="K89" s="14">
        <v>60</v>
      </c>
      <c r="L89" s="14"/>
      <c r="M89" s="14"/>
      <c r="N89" s="14">
        <v>15</v>
      </c>
      <c r="O89" s="13">
        <v>3</v>
      </c>
      <c r="P89" s="13">
        <v>2.4000000000000004</v>
      </c>
      <c r="Q89" s="60">
        <v>0.60000000000000009</v>
      </c>
      <c r="R89" s="71"/>
      <c r="S89" s="2"/>
      <c r="T89" s="2"/>
      <c r="U89" s="2"/>
    </row>
    <row r="90" spans="1:21" ht="12.75" customHeight="1" x14ac:dyDescent="0.2">
      <c r="A90" s="13">
        <v>4</v>
      </c>
      <c r="B90" s="141"/>
      <c r="C90" s="9">
        <v>5</v>
      </c>
      <c r="D90" s="42" t="s">
        <v>158</v>
      </c>
      <c r="E90" s="47" t="s">
        <v>101</v>
      </c>
      <c r="F90" s="12" t="s">
        <v>24</v>
      </c>
      <c r="G90" s="13" t="s">
        <v>25</v>
      </c>
      <c r="H90" s="111">
        <f t="shared" si="16"/>
        <v>15</v>
      </c>
      <c r="I90" s="112">
        <f t="shared" si="18"/>
        <v>35</v>
      </c>
      <c r="J90" s="14"/>
      <c r="K90" s="14">
        <v>15</v>
      </c>
      <c r="L90" s="45"/>
      <c r="M90" s="14"/>
      <c r="N90" s="14">
        <v>35</v>
      </c>
      <c r="O90" s="13">
        <v>2</v>
      </c>
      <c r="P90" s="13">
        <v>0.6</v>
      </c>
      <c r="Q90" s="60">
        <v>1.4</v>
      </c>
      <c r="R90" s="71"/>
      <c r="S90" s="2"/>
      <c r="T90" s="2"/>
      <c r="U90" s="2"/>
    </row>
    <row r="91" spans="1:21" ht="12.75" customHeight="1" x14ac:dyDescent="0.2">
      <c r="A91" s="13">
        <v>5</v>
      </c>
      <c r="B91" s="141"/>
      <c r="C91" s="9">
        <v>5</v>
      </c>
      <c r="D91" s="42" t="s">
        <v>102</v>
      </c>
      <c r="E91" s="11" t="s">
        <v>109</v>
      </c>
      <c r="F91" s="12" t="s">
        <v>24</v>
      </c>
      <c r="G91" s="13" t="s">
        <v>26</v>
      </c>
      <c r="H91" s="111">
        <f t="shared" si="16"/>
        <v>15</v>
      </c>
      <c r="I91" s="112">
        <f t="shared" si="18"/>
        <v>35</v>
      </c>
      <c r="J91" s="14"/>
      <c r="K91" s="25"/>
      <c r="L91" s="14">
        <v>15</v>
      </c>
      <c r="M91" s="53"/>
      <c r="N91" s="14">
        <v>35</v>
      </c>
      <c r="O91" s="13">
        <v>2</v>
      </c>
      <c r="P91" s="13">
        <v>0.6</v>
      </c>
      <c r="Q91" s="60">
        <v>1.4</v>
      </c>
      <c r="R91" s="71"/>
      <c r="S91" s="2"/>
      <c r="T91" s="2"/>
      <c r="U91" s="2"/>
    </row>
    <row r="92" spans="1:21" ht="12.75" customHeight="1" x14ac:dyDescent="0.2">
      <c r="A92" s="13">
        <v>6</v>
      </c>
      <c r="B92" s="141"/>
      <c r="C92" s="9">
        <v>5</v>
      </c>
      <c r="D92" s="104" t="s">
        <v>195</v>
      </c>
      <c r="E92" s="40" t="s">
        <v>47</v>
      </c>
      <c r="F92" s="12" t="s">
        <v>34</v>
      </c>
      <c r="G92" s="44" t="s">
        <v>40</v>
      </c>
      <c r="H92" s="111">
        <f t="shared" si="16"/>
        <v>45</v>
      </c>
      <c r="I92" s="112">
        <f t="shared" si="18"/>
        <v>50</v>
      </c>
      <c r="J92" s="14"/>
      <c r="K92" s="14">
        <v>45</v>
      </c>
      <c r="L92" s="46"/>
      <c r="N92" s="14">
        <v>50</v>
      </c>
      <c r="O92" s="13">
        <v>4</v>
      </c>
      <c r="P92" s="13">
        <v>2</v>
      </c>
      <c r="Q92" s="60">
        <v>2</v>
      </c>
      <c r="R92" s="71">
        <v>5</v>
      </c>
      <c r="S92" s="2"/>
      <c r="T92" s="2"/>
      <c r="U92" s="2"/>
    </row>
    <row r="93" spans="1:21" ht="12.75" customHeight="1" x14ac:dyDescent="0.2">
      <c r="A93" s="13">
        <v>7</v>
      </c>
      <c r="B93" s="141"/>
      <c r="C93" s="9">
        <v>5</v>
      </c>
      <c r="D93" s="42" t="s">
        <v>159</v>
      </c>
      <c r="E93" s="47" t="s">
        <v>35</v>
      </c>
      <c r="F93" s="12" t="s">
        <v>34</v>
      </c>
      <c r="G93" s="44" t="s">
        <v>25</v>
      </c>
      <c r="H93" s="111">
        <f t="shared" si="16"/>
        <v>15</v>
      </c>
      <c r="I93" s="112">
        <f t="shared" si="18"/>
        <v>35</v>
      </c>
      <c r="J93" s="14"/>
      <c r="K93" s="14">
        <v>15</v>
      </c>
      <c r="L93" s="14"/>
      <c r="M93" s="14"/>
      <c r="N93" s="14">
        <v>35</v>
      </c>
      <c r="O93" s="13">
        <v>2</v>
      </c>
      <c r="P93" s="13">
        <v>0.6</v>
      </c>
      <c r="Q93" s="60">
        <v>1.4</v>
      </c>
      <c r="R93" s="71"/>
      <c r="S93" s="2"/>
      <c r="T93" s="2"/>
      <c r="U93" s="2"/>
    </row>
    <row r="94" spans="1:21" s="39" customFormat="1" ht="12.75" customHeight="1" x14ac:dyDescent="0.2">
      <c r="A94" s="13">
        <v>8</v>
      </c>
      <c r="B94" s="141"/>
      <c r="C94" s="9">
        <v>5</v>
      </c>
      <c r="D94" s="42" t="s">
        <v>160</v>
      </c>
      <c r="E94" s="47" t="s">
        <v>37</v>
      </c>
      <c r="F94" s="12" t="s">
        <v>34</v>
      </c>
      <c r="G94" s="13" t="s">
        <v>25</v>
      </c>
      <c r="H94" s="111">
        <f t="shared" si="16"/>
        <v>30</v>
      </c>
      <c r="I94" s="112">
        <f t="shared" si="18"/>
        <v>20</v>
      </c>
      <c r="J94" s="14"/>
      <c r="K94" s="14">
        <v>30</v>
      </c>
      <c r="L94" s="14"/>
      <c r="M94" s="14"/>
      <c r="N94" s="14">
        <v>20</v>
      </c>
      <c r="O94" s="14">
        <v>2</v>
      </c>
      <c r="P94" s="13">
        <v>1.2</v>
      </c>
      <c r="Q94" s="60">
        <v>0.8</v>
      </c>
      <c r="R94" s="71"/>
      <c r="S94" s="2"/>
      <c r="T94" s="2"/>
      <c r="U94" s="2"/>
    </row>
    <row r="95" spans="1:21" ht="12.75" customHeight="1" x14ac:dyDescent="0.2">
      <c r="A95" s="13">
        <v>9</v>
      </c>
      <c r="B95" s="141"/>
      <c r="C95" s="9">
        <v>5</v>
      </c>
      <c r="D95" s="26" t="s">
        <v>60</v>
      </c>
      <c r="E95" s="11" t="s">
        <v>55</v>
      </c>
      <c r="F95" s="12" t="s">
        <v>34</v>
      </c>
      <c r="G95" s="13" t="s">
        <v>25</v>
      </c>
      <c r="H95" s="111">
        <f t="shared" si="16"/>
        <v>54</v>
      </c>
      <c r="I95" s="112">
        <f t="shared" si="18"/>
        <v>6</v>
      </c>
      <c r="J95" s="14"/>
      <c r="K95" s="25"/>
      <c r="L95" s="14"/>
      <c r="M95" s="14">
        <v>54</v>
      </c>
      <c r="N95" s="14">
        <v>6</v>
      </c>
      <c r="O95" s="13">
        <v>2</v>
      </c>
      <c r="P95" s="13">
        <v>1.8</v>
      </c>
      <c r="Q95" s="60">
        <v>0.2</v>
      </c>
      <c r="R95" s="71"/>
      <c r="S95" s="2"/>
      <c r="T95" s="2"/>
      <c r="U95" s="2"/>
    </row>
    <row r="96" spans="1:21" ht="12.75" customHeight="1" x14ac:dyDescent="0.2">
      <c r="A96" s="13">
        <v>10</v>
      </c>
      <c r="B96" s="141"/>
      <c r="C96" s="9">
        <v>5</v>
      </c>
      <c r="D96" s="10" t="s">
        <v>61</v>
      </c>
      <c r="E96" s="11" t="s">
        <v>42</v>
      </c>
      <c r="F96" s="12" t="s">
        <v>36</v>
      </c>
      <c r="G96" s="13" t="s">
        <v>62</v>
      </c>
      <c r="H96" s="111">
        <f t="shared" si="16"/>
        <v>30</v>
      </c>
      <c r="I96" s="112">
        <f t="shared" si="18"/>
        <v>20</v>
      </c>
      <c r="J96" s="14"/>
      <c r="K96" s="14">
        <v>30</v>
      </c>
      <c r="L96" s="14"/>
      <c r="M96" s="14"/>
      <c r="N96" s="14">
        <v>20</v>
      </c>
      <c r="O96" s="13">
        <v>2</v>
      </c>
      <c r="P96" s="13">
        <v>1.2</v>
      </c>
      <c r="Q96" s="60">
        <v>0.8</v>
      </c>
      <c r="R96" s="71"/>
      <c r="S96" s="2"/>
      <c r="T96" s="2"/>
      <c r="U96" s="2"/>
    </row>
    <row r="97" spans="1:21" ht="12.75" customHeight="1" x14ac:dyDescent="0.2">
      <c r="A97" s="13">
        <v>11</v>
      </c>
      <c r="B97" s="141"/>
      <c r="C97" s="9">
        <v>5</v>
      </c>
      <c r="D97" s="10" t="s">
        <v>63</v>
      </c>
      <c r="E97" s="11" t="s">
        <v>64</v>
      </c>
      <c r="F97" s="12" t="s">
        <v>36</v>
      </c>
      <c r="G97" s="13" t="s">
        <v>26</v>
      </c>
      <c r="H97" s="111">
        <f t="shared" si="16"/>
        <v>15</v>
      </c>
      <c r="I97" s="112">
        <f t="shared" si="18"/>
        <v>10</v>
      </c>
      <c r="J97" s="14">
        <v>15</v>
      </c>
      <c r="K97" s="14"/>
      <c r="L97" s="14"/>
      <c r="M97" s="14"/>
      <c r="N97" s="14">
        <v>10</v>
      </c>
      <c r="O97" s="13">
        <v>1</v>
      </c>
      <c r="P97" s="13">
        <v>0.6</v>
      </c>
      <c r="Q97" s="60">
        <v>0.4</v>
      </c>
      <c r="R97" s="71"/>
      <c r="S97" s="2"/>
      <c r="T97" s="2"/>
      <c r="U97" s="2"/>
    </row>
    <row r="98" spans="1:21" ht="12.75" customHeight="1" x14ac:dyDescent="0.2">
      <c r="A98" s="13">
        <v>12</v>
      </c>
      <c r="B98" s="141"/>
      <c r="C98" s="9">
        <v>5</v>
      </c>
      <c r="D98" s="10" t="s">
        <v>183</v>
      </c>
      <c r="E98" s="88" t="s">
        <v>176</v>
      </c>
      <c r="F98" s="12" t="s">
        <v>172</v>
      </c>
      <c r="G98" s="13" t="s">
        <v>25</v>
      </c>
      <c r="H98" s="111">
        <f>K98</f>
        <v>15</v>
      </c>
      <c r="I98" s="112">
        <f t="shared" si="18"/>
        <v>30</v>
      </c>
      <c r="J98" s="14"/>
      <c r="K98" s="14">
        <v>15</v>
      </c>
      <c r="L98" s="14"/>
      <c r="M98" s="14"/>
      <c r="N98" s="14">
        <v>30</v>
      </c>
      <c r="O98" s="13">
        <v>2</v>
      </c>
      <c r="P98" s="23">
        <v>0.8</v>
      </c>
      <c r="Q98" s="63">
        <v>1.2</v>
      </c>
      <c r="R98" s="71">
        <v>5</v>
      </c>
      <c r="S98" s="2"/>
      <c r="T98" s="2"/>
      <c r="U98" s="2"/>
    </row>
    <row r="99" spans="1:21" s="41" customFormat="1" ht="21.75" customHeight="1" x14ac:dyDescent="0.2">
      <c r="A99" s="13">
        <v>13</v>
      </c>
      <c r="B99" s="141"/>
      <c r="C99" s="9">
        <v>5</v>
      </c>
      <c r="D99" s="104" t="s">
        <v>198</v>
      </c>
      <c r="E99" s="88" t="s">
        <v>177</v>
      </c>
      <c r="F99" s="12" t="s">
        <v>172</v>
      </c>
      <c r="G99" s="13" t="s">
        <v>25</v>
      </c>
      <c r="H99" s="111">
        <f t="shared" ref="H99:H100" si="19">K99</f>
        <v>15</v>
      </c>
      <c r="I99" s="112">
        <f t="shared" si="18"/>
        <v>30</v>
      </c>
      <c r="J99" s="14"/>
      <c r="K99" s="14">
        <v>15</v>
      </c>
      <c r="L99" s="14"/>
      <c r="M99" s="14"/>
      <c r="N99" s="14">
        <v>30</v>
      </c>
      <c r="O99" s="13">
        <v>2</v>
      </c>
      <c r="P99" s="13">
        <v>0.8</v>
      </c>
      <c r="Q99" s="60">
        <v>1.2</v>
      </c>
      <c r="R99" s="71">
        <v>5</v>
      </c>
      <c r="S99" s="2"/>
      <c r="T99" s="2"/>
      <c r="U99" s="2"/>
    </row>
    <row r="100" spans="1:21" s="41" customFormat="1" ht="24.75" customHeight="1" x14ac:dyDescent="0.2">
      <c r="A100" s="13">
        <v>14</v>
      </c>
      <c r="B100" s="141"/>
      <c r="C100" s="9">
        <v>5</v>
      </c>
      <c r="D100" s="10" t="s">
        <v>184</v>
      </c>
      <c r="E100" s="88" t="s">
        <v>186</v>
      </c>
      <c r="F100" s="12" t="s">
        <v>172</v>
      </c>
      <c r="G100" s="13" t="s">
        <v>25</v>
      </c>
      <c r="H100" s="111">
        <f t="shared" si="19"/>
        <v>15</v>
      </c>
      <c r="I100" s="112">
        <f t="shared" si="18"/>
        <v>50</v>
      </c>
      <c r="J100" s="14"/>
      <c r="K100" s="14">
        <v>15</v>
      </c>
      <c r="L100" s="14"/>
      <c r="M100" s="14"/>
      <c r="N100" s="14">
        <v>50</v>
      </c>
      <c r="O100" s="13">
        <v>3</v>
      </c>
      <c r="P100" s="13">
        <v>1</v>
      </c>
      <c r="Q100" s="60">
        <v>2</v>
      </c>
      <c r="R100" s="71">
        <v>10</v>
      </c>
      <c r="S100" s="2"/>
      <c r="T100" s="2"/>
      <c r="U100" s="2"/>
    </row>
    <row r="101" spans="1:21" ht="12.75" customHeight="1" x14ac:dyDescent="0.2">
      <c r="A101" s="16"/>
      <c r="B101" s="141"/>
      <c r="C101" s="171" t="s">
        <v>65</v>
      </c>
      <c r="D101" s="153"/>
      <c r="E101" s="153"/>
      <c r="F101" s="153"/>
      <c r="G101" s="150"/>
      <c r="H101" s="18">
        <f>SUM(H87:H100)</f>
        <v>354</v>
      </c>
      <c r="I101" s="18">
        <f t="shared" ref="I101:R101" si="20">SUM(I87:I100)</f>
        <v>381</v>
      </c>
      <c r="J101" s="18">
        <f t="shared" si="20"/>
        <v>15</v>
      </c>
      <c r="K101" s="18">
        <f t="shared" si="20"/>
        <v>270</v>
      </c>
      <c r="L101" s="18">
        <f t="shared" si="20"/>
        <v>15</v>
      </c>
      <c r="M101" s="18">
        <f t="shared" si="20"/>
        <v>54</v>
      </c>
      <c r="N101" s="18">
        <f t="shared" si="20"/>
        <v>381</v>
      </c>
      <c r="O101" s="18">
        <f t="shared" si="20"/>
        <v>30</v>
      </c>
      <c r="P101" s="17">
        <f t="shared" si="20"/>
        <v>14.8</v>
      </c>
      <c r="Q101" s="61">
        <f t="shared" si="20"/>
        <v>15.2</v>
      </c>
      <c r="R101" s="69">
        <f t="shared" si="20"/>
        <v>25</v>
      </c>
      <c r="S101" s="2"/>
      <c r="T101" s="2"/>
      <c r="U101" s="2"/>
    </row>
    <row r="102" spans="1:21" ht="12.75" customHeight="1" x14ac:dyDescent="0.2">
      <c r="A102" s="13">
        <v>1</v>
      </c>
      <c r="B102" s="141"/>
      <c r="C102" s="9">
        <v>6</v>
      </c>
      <c r="D102" s="42" t="s">
        <v>161</v>
      </c>
      <c r="E102" s="11" t="s">
        <v>28</v>
      </c>
      <c r="F102" s="12" t="s">
        <v>24</v>
      </c>
      <c r="G102" s="44" t="s">
        <v>40</v>
      </c>
      <c r="H102" s="111">
        <f>J102+K102+L102+M102</f>
        <v>15</v>
      </c>
      <c r="I102" s="112">
        <f>N102</f>
        <v>5</v>
      </c>
      <c r="J102" s="14"/>
      <c r="K102" s="114">
        <v>15</v>
      </c>
      <c r="L102" s="114"/>
      <c r="M102" s="114"/>
      <c r="N102" s="114">
        <v>5</v>
      </c>
      <c r="O102" s="115">
        <v>1</v>
      </c>
      <c r="P102" s="115">
        <v>0.8</v>
      </c>
      <c r="Q102" s="116">
        <v>0.2</v>
      </c>
      <c r="R102" s="71">
        <v>5</v>
      </c>
      <c r="S102" s="2"/>
      <c r="T102" s="2"/>
      <c r="U102" s="2"/>
    </row>
    <row r="103" spans="1:21" ht="12.75" customHeight="1" x14ac:dyDescent="0.2">
      <c r="A103" s="13">
        <v>2</v>
      </c>
      <c r="B103" s="141"/>
      <c r="C103" s="9">
        <v>6</v>
      </c>
      <c r="D103" s="42" t="s">
        <v>162</v>
      </c>
      <c r="E103" s="11" t="s">
        <v>29</v>
      </c>
      <c r="F103" s="12" t="s">
        <v>24</v>
      </c>
      <c r="G103" s="13" t="s">
        <v>25</v>
      </c>
      <c r="H103" s="111">
        <f t="shared" ref="H103:H110" si="21">J103+K103+L103+M103</f>
        <v>60</v>
      </c>
      <c r="I103" s="112">
        <f t="shared" ref="I103:I108" si="22">N103</f>
        <v>15</v>
      </c>
      <c r="J103" s="14"/>
      <c r="K103" s="114">
        <v>60</v>
      </c>
      <c r="L103" s="114"/>
      <c r="M103" s="114"/>
      <c r="N103" s="114">
        <v>15</v>
      </c>
      <c r="O103" s="115">
        <v>3</v>
      </c>
      <c r="P103" s="115">
        <v>2.4000000000000004</v>
      </c>
      <c r="Q103" s="116">
        <v>0.60000000000000009</v>
      </c>
      <c r="R103" s="71"/>
      <c r="S103" s="2"/>
      <c r="T103" s="2"/>
      <c r="U103" s="2"/>
    </row>
    <row r="104" spans="1:21" ht="12.75" customHeight="1" x14ac:dyDescent="0.2">
      <c r="A104" s="13">
        <v>3</v>
      </c>
      <c r="B104" s="141"/>
      <c r="C104" s="9">
        <v>6</v>
      </c>
      <c r="D104" s="42" t="s">
        <v>163</v>
      </c>
      <c r="E104" s="47" t="s">
        <v>101</v>
      </c>
      <c r="F104" s="12" t="s">
        <v>24</v>
      </c>
      <c r="G104" s="44" t="s">
        <v>40</v>
      </c>
      <c r="H104" s="111">
        <f t="shared" si="21"/>
        <v>15</v>
      </c>
      <c r="I104" s="112">
        <f t="shared" si="22"/>
        <v>5</v>
      </c>
      <c r="J104" s="14"/>
      <c r="K104" s="114">
        <v>15</v>
      </c>
      <c r="L104" s="114"/>
      <c r="M104" s="114"/>
      <c r="N104" s="114">
        <v>5</v>
      </c>
      <c r="O104" s="115">
        <v>1</v>
      </c>
      <c r="P104" s="115">
        <v>0.8</v>
      </c>
      <c r="Q104" s="116">
        <v>0.2</v>
      </c>
      <c r="R104" s="71">
        <v>5</v>
      </c>
      <c r="S104" s="2"/>
      <c r="T104" s="2"/>
      <c r="U104" s="2"/>
    </row>
    <row r="105" spans="1:21" ht="12.75" customHeight="1" x14ac:dyDescent="0.2">
      <c r="A105" s="13">
        <v>4</v>
      </c>
      <c r="B105" s="141"/>
      <c r="C105" s="9">
        <v>6</v>
      </c>
      <c r="D105" s="27" t="s">
        <v>164</v>
      </c>
      <c r="E105" s="11" t="s">
        <v>109</v>
      </c>
      <c r="F105" s="12" t="s">
        <v>24</v>
      </c>
      <c r="G105" s="13" t="s">
        <v>25</v>
      </c>
      <c r="H105" s="111">
        <f t="shared" si="21"/>
        <v>15</v>
      </c>
      <c r="I105" s="112">
        <f t="shared" si="22"/>
        <v>35</v>
      </c>
      <c r="J105" s="14"/>
      <c r="K105" s="124"/>
      <c r="L105" s="114">
        <v>15</v>
      </c>
      <c r="M105" s="114"/>
      <c r="N105" s="114">
        <v>35</v>
      </c>
      <c r="O105" s="115">
        <v>2</v>
      </c>
      <c r="P105" s="115">
        <v>0.6</v>
      </c>
      <c r="Q105" s="116">
        <v>1.4</v>
      </c>
      <c r="R105" s="71"/>
      <c r="S105" s="2"/>
      <c r="T105" s="2"/>
      <c r="U105" s="2"/>
    </row>
    <row r="106" spans="1:21" ht="12.75" customHeight="1" x14ac:dyDescent="0.2">
      <c r="A106" s="13">
        <v>5</v>
      </c>
      <c r="B106" s="141"/>
      <c r="C106" s="9">
        <v>6</v>
      </c>
      <c r="D106" s="28" t="s">
        <v>66</v>
      </c>
      <c r="E106" s="11" t="s">
        <v>165</v>
      </c>
      <c r="F106" s="12" t="s">
        <v>24</v>
      </c>
      <c r="G106" s="56" t="s">
        <v>110</v>
      </c>
      <c r="H106" s="111">
        <f t="shared" si="21"/>
        <v>0</v>
      </c>
      <c r="I106" s="112">
        <f t="shared" si="22"/>
        <v>200</v>
      </c>
      <c r="J106" s="14"/>
      <c r="K106" s="114"/>
      <c r="L106" s="114"/>
      <c r="M106" s="114"/>
      <c r="N106" s="114">
        <v>200</v>
      </c>
      <c r="O106" s="115">
        <v>10</v>
      </c>
      <c r="P106" s="115">
        <v>2</v>
      </c>
      <c r="Q106" s="116">
        <v>8</v>
      </c>
      <c r="R106" s="71">
        <v>50</v>
      </c>
      <c r="S106" s="2"/>
      <c r="T106" s="2"/>
      <c r="U106" s="2"/>
    </row>
    <row r="107" spans="1:21" ht="12.75" customHeight="1" x14ac:dyDescent="0.2">
      <c r="A107" s="13">
        <v>6</v>
      </c>
      <c r="B107" s="141"/>
      <c r="C107" s="9">
        <v>6</v>
      </c>
      <c r="D107" s="28" t="s">
        <v>67</v>
      </c>
      <c r="E107" s="11" t="s">
        <v>68</v>
      </c>
      <c r="F107" s="12" t="s">
        <v>24</v>
      </c>
      <c r="G107" s="56" t="s">
        <v>110</v>
      </c>
      <c r="H107" s="111">
        <f t="shared" si="21"/>
        <v>0</v>
      </c>
      <c r="I107" s="112">
        <f t="shared" si="22"/>
        <v>45</v>
      </c>
      <c r="J107" s="14"/>
      <c r="K107" s="114"/>
      <c r="L107" s="114"/>
      <c r="M107" s="114"/>
      <c r="N107" s="114">
        <v>45</v>
      </c>
      <c r="O107" s="115">
        <v>2</v>
      </c>
      <c r="P107" s="115">
        <v>0.2</v>
      </c>
      <c r="Q107" s="116">
        <v>1.8</v>
      </c>
      <c r="R107" s="71">
        <v>5</v>
      </c>
      <c r="S107" s="2"/>
      <c r="T107" s="2"/>
      <c r="U107" s="2"/>
    </row>
    <row r="108" spans="1:21" ht="12.75" customHeight="1" x14ac:dyDescent="0.2">
      <c r="A108" s="13">
        <v>7</v>
      </c>
      <c r="B108" s="141"/>
      <c r="C108" s="9">
        <v>6</v>
      </c>
      <c r="D108" s="42" t="s">
        <v>166</v>
      </c>
      <c r="E108" s="47" t="s">
        <v>35</v>
      </c>
      <c r="F108" s="12" t="s">
        <v>34</v>
      </c>
      <c r="G108" s="44" t="s">
        <v>40</v>
      </c>
      <c r="H108" s="111">
        <f t="shared" si="21"/>
        <v>15</v>
      </c>
      <c r="I108" s="112">
        <f t="shared" si="22"/>
        <v>10</v>
      </c>
      <c r="J108" s="14"/>
      <c r="K108" s="114">
        <v>15</v>
      </c>
      <c r="L108" s="114"/>
      <c r="M108" s="114"/>
      <c r="N108" s="114">
        <v>10</v>
      </c>
      <c r="O108" s="115">
        <v>1</v>
      </c>
      <c r="P108" s="115">
        <v>0.6</v>
      </c>
      <c r="Q108" s="116">
        <v>0.4</v>
      </c>
      <c r="R108" s="71"/>
      <c r="S108" s="2"/>
      <c r="T108" s="2"/>
      <c r="U108" s="2"/>
    </row>
    <row r="109" spans="1:21" s="39" customFormat="1" ht="12.75" customHeight="1" x14ac:dyDescent="0.2">
      <c r="A109" s="13">
        <v>8</v>
      </c>
      <c r="B109" s="141"/>
      <c r="C109" s="9">
        <v>6</v>
      </c>
      <c r="D109" s="42" t="s">
        <v>167</v>
      </c>
      <c r="E109" s="47" t="s">
        <v>37</v>
      </c>
      <c r="F109" s="12" t="s">
        <v>34</v>
      </c>
      <c r="G109" s="44" t="s">
        <v>40</v>
      </c>
      <c r="H109" s="111">
        <f t="shared" si="21"/>
        <v>30</v>
      </c>
      <c r="I109" s="112">
        <f t="shared" ref="I109:I113" si="23">N109</f>
        <v>15</v>
      </c>
      <c r="J109" s="14"/>
      <c r="K109" s="114">
        <v>30</v>
      </c>
      <c r="L109" s="114"/>
      <c r="M109" s="114"/>
      <c r="N109" s="114">
        <v>15</v>
      </c>
      <c r="O109" s="114">
        <v>2</v>
      </c>
      <c r="P109" s="115">
        <v>1.4</v>
      </c>
      <c r="Q109" s="116">
        <v>0.6</v>
      </c>
      <c r="R109" s="71">
        <v>5</v>
      </c>
      <c r="S109" s="2"/>
      <c r="T109" s="2"/>
      <c r="U109" s="2"/>
    </row>
    <row r="110" spans="1:21" ht="12.75" customHeight="1" x14ac:dyDescent="0.2">
      <c r="A110" s="13">
        <v>9</v>
      </c>
      <c r="B110" s="141"/>
      <c r="C110" s="9">
        <v>6</v>
      </c>
      <c r="D110" s="26" t="s">
        <v>69</v>
      </c>
      <c r="E110" s="11" t="s">
        <v>49</v>
      </c>
      <c r="F110" s="12" t="s">
        <v>34</v>
      </c>
      <c r="G110" s="13" t="s">
        <v>25</v>
      </c>
      <c r="H110" s="111">
        <f t="shared" si="21"/>
        <v>54</v>
      </c>
      <c r="I110" s="112">
        <f t="shared" si="23"/>
        <v>6</v>
      </c>
      <c r="J110" s="14"/>
      <c r="K110" s="25"/>
      <c r="L110" s="14"/>
      <c r="M110" s="14">
        <v>54</v>
      </c>
      <c r="N110" s="14">
        <v>6</v>
      </c>
      <c r="O110" s="13">
        <v>2</v>
      </c>
      <c r="P110" s="13">
        <v>1.8</v>
      </c>
      <c r="Q110" s="60">
        <v>0.2</v>
      </c>
      <c r="R110" s="71"/>
      <c r="S110" s="2"/>
      <c r="T110" s="2"/>
      <c r="U110" s="2"/>
    </row>
    <row r="111" spans="1:21" ht="12.75" customHeight="1" x14ac:dyDescent="0.2">
      <c r="A111" s="13">
        <v>10</v>
      </c>
      <c r="B111" s="141"/>
      <c r="C111" s="9">
        <v>6</v>
      </c>
      <c r="D111" s="10" t="s">
        <v>185</v>
      </c>
      <c r="E111" s="88" t="s">
        <v>176</v>
      </c>
      <c r="F111" s="12" t="s">
        <v>172</v>
      </c>
      <c r="G111" s="13" t="s">
        <v>25</v>
      </c>
      <c r="H111" s="111">
        <f>K111</f>
        <v>15</v>
      </c>
      <c r="I111" s="112">
        <f t="shared" si="23"/>
        <v>30</v>
      </c>
      <c r="J111" s="14"/>
      <c r="K111" s="14">
        <v>15</v>
      </c>
      <c r="L111" s="14"/>
      <c r="M111" s="14"/>
      <c r="N111" s="14">
        <v>30</v>
      </c>
      <c r="O111" s="13">
        <v>2</v>
      </c>
      <c r="P111" s="23">
        <v>0.8</v>
      </c>
      <c r="Q111" s="63">
        <v>1.2</v>
      </c>
      <c r="R111" s="71">
        <v>5</v>
      </c>
      <c r="S111" s="2"/>
      <c r="T111" s="2"/>
      <c r="U111" s="2"/>
    </row>
    <row r="112" spans="1:21" ht="21" customHeight="1" x14ac:dyDescent="0.2">
      <c r="A112" s="13">
        <v>11</v>
      </c>
      <c r="B112" s="141"/>
      <c r="C112" s="9">
        <v>6</v>
      </c>
      <c r="D112" s="104" t="s">
        <v>199</v>
      </c>
      <c r="E112" s="88" t="s">
        <v>177</v>
      </c>
      <c r="F112" s="12" t="s">
        <v>172</v>
      </c>
      <c r="G112" s="13" t="s">
        <v>25</v>
      </c>
      <c r="H112" s="111">
        <f t="shared" ref="H112:H113" si="24">K112</f>
        <v>15</v>
      </c>
      <c r="I112" s="112">
        <f t="shared" si="23"/>
        <v>30</v>
      </c>
      <c r="J112" s="14"/>
      <c r="K112" s="14">
        <v>15</v>
      </c>
      <c r="L112" s="14"/>
      <c r="M112" s="14"/>
      <c r="N112" s="14">
        <v>30</v>
      </c>
      <c r="O112" s="13">
        <v>2</v>
      </c>
      <c r="P112" s="13">
        <v>0.8</v>
      </c>
      <c r="Q112" s="60">
        <v>1.2</v>
      </c>
      <c r="R112" s="71">
        <v>5</v>
      </c>
      <c r="S112" s="2"/>
      <c r="T112" s="2"/>
      <c r="U112" s="2"/>
    </row>
    <row r="113" spans="1:21" ht="21.75" customHeight="1" x14ac:dyDescent="0.2">
      <c r="A113" s="13">
        <v>12</v>
      </c>
      <c r="B113" s="141"/>
      <c r="C113" s="9">
        <v>6</v>
      </c>
      <c r="D113" s="10" t="s">
        <v>187</v>
      </c>
      <c r="E113" s="88" t="s">
        <v>186</v>
      </c>
      <c r="F113" s="12" t="s">
        <v>172</v>
      </c>
      <c r="G113" s="13" t="s">
        <v>25</v>
      </c>
      <c r="H113" s="111">
        <f t="shared" si="24"/>
        <v>15</v>
      </c>
      <c r="I113" s="112">
        <f t="shared" si="23"/>
        <v>30</v>
      </c>
      <c r="J113" s="14"/>
      <c r="K113" s="14">
        <v>15</v>
      </c>
      <c r="L113" s="14"/>
      <c r="M113" s="14"/>
      <c r="N113" s="14">
        <v>30</v>
      </c>
      <c r="O113" s="13">
        <v>2</v>
      </c>
      <c r="P113" s="13">
        <v>0.8</v>
      </c>
      <c r="Q113" s="60">
        <v>1.2</v>
      </c>
      <c r="R113" s="71">
        <v>5</v>
      </c>
      <c r="S113" s="2"/>
      <c r="T113" s="2"/>
      <c r="U113" s="2"/>
    </row>
    <row r="114" spans="1:21" ht="12.75" customHeight="1" x14ac:dyDescent="0.2">
      <c r="A114" s="16"/>
      <c r="B114" s="142"/>
      <c r="C114" s="171" t="s">
        <v>70</v>
      </c>
      <c r="D114" s="153"/>
      <c r="E114" s="153"/>
      <c r="F114" s="153"/>
      <c r="G114" s="150"/>
      <c r="H114" s="18">
        <f>SUM(H102:H113)</f>
        <v>249</v>
      </c>
      <c r="I114" s="18">
        <f t="shared" ref="I114:R114" si="25">SUM(I102:I113)</f>
        <v>426</v>
      </c>
      <c r="J114" s="18">
        <f t="shared" si="25"/>
        <v>0</v>
      </c>
      <c r="K114" s="18">
        <f t="shared" si="25"/>
        <v>180</v>
      </c>
      <c r="L114" s="18">
        <f t="shared" si="25"/>
        <v>15</v>
      </c>
      <c r="M114" s="18">
        <f t="shared" si="25"/>
        <v>54</v>
      </c>
      <c r="N114" s="18">
        <f t="shared" si="25"/>
        <v>426</v>
      </c>
      <c r="O114" s="18">
        <f t="shared" si="25"/>
        <v>30</v>
      </c>
      <c r="P114" s="17">
        <f t="shared" si="25"/>
        <v>13.000000000000002</v>
      </c>
      <c r="Q114" s="61">
        <f t="shared" si="25"/>
        <v>17</v>
      </c>
      <c r="R114" s="72">
        <f t="shared" si="25"/>
        <v>85</v>
      </c>
      <c r="S114" s="2"/>
      <c r="T114" s="2"/>
      <c r="U114" s="2"/>
    </row>
    <row r="115" spans="1:21" ht="12.75" customHeight="1" x14ac:dyDescent="0.2">
      <c r="A115" s="170" t="s">
        <v>71</v>
      </c>
      <c r="B115" s="153"/>
      <c r="C115" s="153"/>
      <c r="D115" s="153"/>
      <c r="E115" s="153"/>
      <c r="F115" s="153"/>
      <c r="G115" s="150"/>
      <c r="H115" s="20">
        <f t="shared" ref="H115:R115" si="26">SUM(H114,H101)</f>
        <v>603</v>
      </c>
      <c r="I115" s="20">
        <f t="shared" si="26"/>
        <v>807</v>
      </c>
      <c r="J115" s="20">
        <f t="shared" si="26"/>
        <v>15</v>
      </c>
      <c r="K115" s="20">
        <f t="shared" si="26"/>
        <v>450</v>
      </c>
      <c r="L115" s="20">
        <f t="shared" si="26"/>
        <v>30</v>
      </c>
      <c r="M115" s="20">
        <f t="shared" si="26"/>
        <v>108</v>
      </c>
      <c r="N115" s="20">
        <f t="shared" si="26"/>
        <v>807</v>
      </c>
      <c r="O115" s="20">
        <f t="shared" si="26"/>
        <v>60</v>
      </c>
      <c r="P115" s="29">
        <f t="shared" si="26"/>
        <v>27.800000000000004</v>
      </c>
      <c r="Q115" s="62">
        <f t="shared" si="26"/>
        <v>32.200000000000003</v>
      </c>
      <c r="R115" s="73">
        <f t="shared" si="26"/>
        <v>110</v>
      </c>
      <c r="S115" s="2"/>
      <c r="T115" s="2"/>
      <c r="U115" s="2"/>
    </row>
    <row r="116" spans="1:21" ht="12.75" customHeight="1" x14ac:dyDescent="0.2">
      <c r="A116" s="147" t="s">
        <v>72</v>
      </c>
      <c r="B116" s="148"/>
      <c r="C116" s="148"/>
      <c r="D116" s="148"/>
      <c r="E116" s="148"/>
      <c r="F116" s="148"/>
      <c r="G116" s="176"/>
      <c r="H116" s="57">
        <f t="shared" ref="H116:R116" si="27">SUM(H115,H86,H52)</f>
        <v>2016</v>
      </c>
      <c r="I116" s="30">
        <f t="shared" si="27"/>
        <v>2189</v>
      </c>
      <c r="J116" s="30">
        <f t="shared" si="27"/>
        <v>210</v>
      </c>
      <c r="K116" s="30">
        <f t="shared" si="27"/>
        <v>1560</v>
      </c>
      <c r="L116" s="30">
        <f t="shared" si="27"/>
        <v>30</v>
      </c>
      <c r="M116" s="30">
        <f t="shared" si="27"/>
        <v>216</v>
      </c>
      <c r="N116" s="30">
        <f t="shared" si="27"/>
        <v>2189</v>
      </c>
      <c r="O116" s="30">
        <f t="shared" si="27"/>
        <v>180</v>
      </c>
      <c r="P116" s="31">
        <f t="shared" si="27"/>
        <v>92.6</v>
      </c>
      <c r="Q116" s="64">
        <f t="shared" si="27"/>
        <v>87.4</v>
      </c>
      <c r="R116" s="68">
        <f t="shared" si="27"/>
        <v>400</v>
      </c>
      <c r="S116" s="2"/>
      <c r="T116" s="2"/>
      <c r="U116" s="2"/>
    </row>
    <row r="117" spans="1:21" s="41" customFormat="1" ht="12.75" customHeight="1" x14ac:dyDescent="0.2">
      <c r="A117" s="147" t="s">
        <v>113</v>
      </c>
      <c r="B117" s="148"/>
      <c r="C117" s="148"/>
      <c r="D117" s="148"/>
      <c r="E117" s="148"/>
      <c r="F117" s="148"/>
      <c r="G117" s="148"/>
      <c r="H117" s="68">
        <f>H116+R116</f>
        <v>2416</v>
      </c>
      <c r="I117" s="65"/>
      <c r="J117" s="65"/>
      <c r="K117" s="65"/>
      <c r="L117" s="65"/>
      <c r="M117" s="65"/>
      <c r="N117" s="65"/>
      <c r="O117" s="65"/>
      <c r="P117" s="66"/>
      <c r="Q117" s="66"/>
      <c r="R117" s="66"/>
      <c r="S117" s="2"/>
      <c r="T117" s="2"/>
      <c r="U117" s="2"/>
    </row>
    <row r="118" spans="1:21" ht="15.75" customHeight="1" x14ac:dyDescent="0.2">
      <c r="A118" s="181" t="s">
        <v>118</v>
      </c>
      <c r="B118" s="181"/>
      <c r="C118" s="181"/>
      <c r="D118" s="181"/>
      <c r="E118" s="181"/>
      <c r="F118" s="181"/>
      <c r="G118" s="181"/>
      <c r="H118" s="58">
        <f>H116-H110-H95-H77-H60</f>
        <v>1800</v>
      </c>
      <c r="I118" s="33"/>
      <c r="J118" s="33"/>
      <c r="K118" s="33"/>
      <c r="L118" s="33"/>
      <c r="M118" s="33"/>
      <c r="N118" s="33"/>
      <c r="O118" s="2"/>
      <c r="P118" s="2"/>
      <c r="Q118" s="2"/>
      <c r="R118" s="2"/>
      <c r="S118" s="2"/>
      <c r="T118" s="2"/>
      <c r="U118" s="2"/>
    </row>
    <row r="119" spans="1:21" s="41" customFormat="1" ht="12.75" customHeight="1" x14ac:dyDescent="0.2">
      <c r="A119" s="32"/>
      <c r="B119" s="32"/>
      <c r="C119" s="32"/>
      <c r="D119" s="32"/>
      <c r="E119" s="32"/>
      <c r="F119" s="32"/>
      <c r="G119" s="32"/>
      <c r="H119" s="33"/>
      <c r="I119" s="33"/>
      <c r="J119" s="33"/>
      <c r="K119" s="33"/>
      <c r="L119" s="33"/>
      <c r="M119" s="33"/>
      <c r="N119" s="33"/>
      <c r="O119" s="2"/>
      <c r="P119" s="2"/>
      <c r="Q119" s="2"/>
      <c r="R119" s="2"/>
      <c r="S119" s="2"/>
      <c r="T119" s="2"/>
      <c r="U119" s="2"/>
    </row>
    <row r="120" spans="1:21" s="41" customFormat="1" ht="12.75" customHeight="1" x14ac:dyDescent="0.2">
      <c r="A120" s="32"/>
      <c r="B120" s="32"/>
      <c r="C120" s="32"/>
      <c r="D120" s="32"/>
      <c r="E120" s="32"/>
      <c r="F120" s="32"/>
      <c r="G120" s="32"/>
      <c r="H120" s="33"/>
      <c r="I120" s="33"/>
      <c r="J120" s="33"/>
      <c r="K120" s="33"/>
      <c r="L120" s="33"/>
      <c r="M120" s="33"/>
      <c r="N120" s="33"/>
      <c r="O120" s="2"/>
      <c r="P120" s="2"/>
      <c r="Q120" s="2"/>
      <c r="R120" s="2"/>
      <c r="S120" s="2"/>
      <c r="T120" s="2"/>
      <c r="U120" s="2"/>
    </row>
    <row r="121" spans="1:21" ht="12.75" customHeight="1" x14ac:dyDescent="0.2">
      <c r="A121" s="177" t="s">
        <v>111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2"/>
      <c r="S121" s="2"/>
      <c r="T121" s="2"/>
      <c r="U121" s="2"/>
    </row>
    <row r="122" spans="1:21" ht="12.75" customHeight="1" x14ac:dyDescent="0.2">
      <c r="A122" s="34" t="s">
        <v>73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2"/>
      <c r="S122" s="2"/>
      <c r="T122" s="2"/>
      <c r="U122" s="2"/>
    </row>
    <row r="123" spans="1:21" ht="12.75" customHeight="1" x14ac:dyDescent="0.2">
      <c r="A123" s="35" t="s">
        <v>74</v>
      </c>
      <c r="B123" s="35"/>
      <c r="C123" s="35"/>
      <c r="D123" s="35"/>
      <c r="E123" s="35"/>
      <c r="F123" s="36"/>
      <c r="G123" s="36"/>
      <c r="H123" s="36"/>
      <c r="I123" s="36"/>
      <c r="J123" s="36"/>
      <c r="K123" s="36"/>
      <c r="L123" s="32"/>
      <c r="M123" s="32"/>
      <c r="N123" s="32"/>
      <c r="O123" s="2"/>
      <c r="P123" s="2"/>
      <c r="Q123" s="2"/>
      <c r="R123" s="2"/>
      <c r="S123" s="2"/>
      <c r="T123" s="2"/>
      <c r="U123" s="2"/>
    </row>
    <row r="124" spans="1:21" ht="12.75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2"/>
      <c r="P124" s="2"/>
      <c r="Q124" s="2"/>
      <c r="R124" s="2"/>
      <c r="S124" s="2"/>
      <c r="T124" s="2"/>
      <c r="U124" s="2"/>
    </row>
    <row r="125" spans="1:21" ht="12.75" customHeight="1" x14ac:dyDescent="0.2">
      <c r="A125" s="2" t="s">
        <v>75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">
      <c r="A126" s="2" t="s">
        <v>76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">
      <c r="A127" s="2" t="s">
        <v>77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">
      <c r="A128" s="2" t="s">
        <v>78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20.25" customHeight="1" x14ac:dyDescent="0.2">
      <c r="A130" s="180" t="s">
        <v>117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2"/>
      <c r="T130" s="2"/>
      <c r="U130" s="2"/>
    </row>
    <row r="131" spans="1:21" ht="21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">
      <c r="A132" s="146" t="s">
        <v>120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2"/>
      <c r="T132" s="2"/>
      <c r="U132" s="2"/>
    </row>
    <row r="133" spans="1:21" s="49" customFormat="1" ht="13.5" customHeight="1" x14ac:dyDescent="0.2">
      <c r="A133" s="134" t="s">
        <v>9</v>
      </c>
      <c r="B133" s="137" t="s">
        <v>10</v>
      </c>
      <c r="C133" s="137" t="s">
        <v>11</v>
      </c>
      <c r="D133" s="157" t="s">
        <v>12</v>
      </c>
      <c r="E133" s="158" t="s">
        <v>13</v>
      </c>
      <c r="F133" s="158" t="s">
        <v>14</v>
      </c>
      <c r="G133" s="157" t="s">
        <v>15</v>
      </c>
      <c r="H133" s="155" t="s">
        <v>16</v>
      </c>
      <c r="I133" s="156"/>
      <c r="J133" s="156"/>
      <c r="K133" s="156"/>
      <c r="L133" s="156"/>
      <c r="M133" s="156"/>
      <c r="N133" s="166"/>
      <c r="O133" s="155" t="s">
        <v>17</v>
      </c>
      <c r="P133" s="156"/>
      <c r="Q133" s="156"/>
      <c r="R133" s="179" t="s">
        <v>112</v>
      </c>
      <c r="S133" s="2"/>
      <c r="T133" s="2"/>
      <c r="U133" s="2"/>
    </row>
    <row r="134" spans="1:21" s="49" customFormat="1" ht="13.5" customHeight="1" x14ac:dyDescent="0.2">
      <c r="A134" s="135"/>
      <c r="B134" s="138"/>
      <c r="C134" s="138"/>
      <c r="D134" s="135"/>
      <c r="E134" s="135"/>
      <c r="F134" s="135"/>
      <c r="G134" s="135"/>
      <c r="H134" s="167" t="s">
        <v>18</v>
      </c>
      <c r="I134" s="168"/>
      <c r="J134" s="154" t="s">
        <v>19</v>
      </c>
      <c r="K134" s="153"/>
      <c r="L134" s="153"/>
      <c r="M134" s="153"/>
      <c r="N134" s="150"/>
      <c r="O134" s="162" t="s">
        <v>20</v>
      </c>
      <c r="P134" s="163" t="s">
        <v>19</v>
      </c>
      <c r="Q134" s="164"/>
      <c r="R134" s="145"/>
      <c r="S134" s="2"/>
      <c r="T134" s="2"/>
      <c r="U134" s="2"/>
    </row>
    <row r="135" spans="1:21" s="49" customFormat="1" ht="24" customHeight="1" x14ac:dyDescent="0.2">
      <c r="A135" s="135"/>
      <c r="B135" s="138"/>
      <c r="C135" s="138"/>
      <c r="D135" s="135"/>
      <c r="E135" s="135"/>
      <c r="F135" s="135"/>
      <c r="G135" s="135"/>
      <c r="H135" s="165"/>
      <c r="I135" s="166"/>
      <c r="J135" s="169" t="s">
        <v>80</v>
      </c>
      <c r="K135" s="153"/>
      <c r="L135" s="153"/>
      <c r="M135" s="150"/>
      <c r="N135" s="161" t="s">
        <v>204</v>
      </c>
      <c r="O135" s="135"/>
      <c r="P135" s="165"/>
      <c r="Q135" s="156"/>
      <c r="R135" s="145"/>
      <c r="S135" s="2"/>
      <c r="T135" s="2"/>
      <c r="U135" s="2"/>
    </row>
    <row r="136" spans="1:21" s="49" customFormat="1" ht="33" customHeight="1" x14ac:dyDescent="0.2">
      <c r="A136" s="136"/>
      <c r="B136" s="138"/>
      <c r="C136" s="138"/>
      <c r="D136" s="135"/>
      <c r="E136" s="135"/>
      <c r="F136" s="136"/>
      <c r="G136" s="136"/>
      <c r="H136" s="5" t="s">
        <v>103</v>
      </c>
      <c r="I136" s="6" t="s">
        <v>79</v>
      </c>
      <c r="J136" s="7" t="s">
        <v>104</v>
      </c>
      <c r="K136" s="7" t="s">
        <v>105</v>
      </c>
      <c r="L136" s="7" t="s">
        <v>106</v>
      </c>
      <c r="M136" s="7" t="s">
        <v>107</v>
      </c>
      <c r="N136" s="136"/>
      <c r="O136" s="136"/>
      <c r="P136" s="8" t="s">
        <v>80</v>
      </c>
      <c r="Q136" s="59" t="s">
        <v>79</v>
      </c>
      <c r="R136" s="145"/>
      <c r="S136" s="2"/>
      <c r="T136" s="2"/>
      <c r="U136" s="2"/>
    </row>
    <row r="137" spans="1:21" ht="12.75" customHeight="1" x14ac:dyDescent="0.2">
      <c r="A137" s="60">
        <v>1</v>
      </c>
      <c r="B137" s="211" t="s">
        <v>22</v>
      </c>
      <c r="C137" s="131">
        <v>1</v>
      </c>
      <c r="D137" s="97" t="s">
        <v>128</v>
      </c>
      <c r="E137" s="133" t="s">
        <v>23</v>
      </c>
      <c r="F137" s="128" t="s">
        <v>24</v>
      </c>
      <c r="G137" s="13" t="s">
        <v>25</v>
      </c>
      <c r="H137" s="111">
        <f t="shared" ref="H137:H168" si="28">J137+K137+L137+M137</f>
        <v>15</v>
      </c>
      <c r="I137" s="112">
        <f t="shared" ref="I137:I168" si="29">N137</f>
        <v>50</v>
      </c>
      <c r="J137" s="14"/>
      <c r="K137" s="14">
        <v>15</v>
      </c>
      <c r="L137" s="14"/>
      <c r="M137" s="14"/>
      <c r="N137" s="14">
        <v>50</v>
      </c>
      <c r="O137" s="14">
        <v>3</v>
      </c>
      <c r="P137" s="13">
        <v>1</v>
      </c>
      <c r="Q137" s="60">
        <v>2</v>
      </c>
      <c r="R137" s="71">
        <v>10</v>
      </c>
      <c r="S137" s="2"/>
      <c r="T137" s="2"/>
      <c r="U137" s="2"/>
    </row>
    <row r="138" spans="1:21" ht="12.75" customHeight="1" x14ac:dyDescent="0.2">
      <c r="A138" s="60">
        <v>2</v>
      </c>
      <c r="B138" s="211"/>
      <c r="C138" s="131">
        <v>1</v>
      </c>
      <c r="D138" s="132" t="s">
        <v>129</v>
      </c>
      <c r="E138" s="133" t="s">
        <v>96</v>
      </c>
      <c r="F138" s="128" t="s">
        <v>24</v>
      </c>
      <c r="G138" s="13" t="s">
        <v>26</v>
      </c>
      <c r="H138" s="111">
        <f t="shared" si="28"/>
        <v>30</v>
      </c>
      <c r="I138" s="112">
        <f t="shared" si="29"/>
        <v>20</v>
      </c>
      <c r="J138" s="14">
        <v>30</v>
      </c>
      <c r="K138" s="14"/>
      <c r="L138" s="14"/>
      <c r="M138" s="14"/>
      <c r="N138" s="14">
        <v>20</v>
      </c>
      <c r="O138" s="14">
        <v>3</v>
      </c>
      <c r="P138" s="13">
        <v>2.1999999999999997</v>
      </c>
      <c r="Q138" s="60">
        <v>0.8</v>
      </c>
      <c r="R138" s="71">
        <v>25</v>
      </c>
      <c r="S138" s="2"/>
      <c r="T138" s="2"/>
      <c r="U138" s="2"/>
    </row>
    <row r="139" spans="1:21" ht="12.75" customHeight="1" x14ac:dyDescent="0.2">
      <c r="A139" s="60">
        <v>3</v>
      </c>
      <c r="B139" s="211"/>
      <c r="C139" s="129">
        <v>1</v>
      </c>
      <c r="D139" s="22" t="s">
        <v>130</v>
      </c>
      <c r="E139" s="130" t="s">
        <v>28</v>
      </c>
      <c r="F139" s="12" t="s">
        <v>24</v>
      </c>
      <c r="G139" s="13" t="s">
        <v>25</v>
      </c>
      <c r="H139" s="111">
        <f t="shared" si="28"/>
        <v>15</v>
      </c>
      <c r="I139" s="112">
        <f t="shared" si="29"/>
        <v>30</v>
      </c>
      <c r="J139" s="14"/>
      <c r="K139" s="14">
        <v>15</v>
      </c>
      <c r="L139" s="14"/>
      <c r="M139" s="14"/>
      <c r="N139" s="14">
        <v>30</v>
      </c>
      <c r="O139" s="14">
        <v>2</v>
      </c>
      <c r="P139" s="13">
        <v>0.8</v>
      </c>
      <c r="Q139" s="60">
        <v>1.2</v>
      </c>
      <c r="R139" s="71">
        <v>5</v>
      </c>
      <c r="S139" s="2"/>
      <c r="T139" s="2"/>
      <c r="U139" s="2"/>
    </row>
    <row r="140" spans="1:21" ht="12.75" customHeight="1" x14ac:dyDescent="0.2">
      <c r="A140" s="60">
        <v>4</v>
      </c>
      <c r="B140" s="211"/>
      <c r="C140" s="9">
        <v>1</v>
      </c>
      <c r="D140" s="10" t="s">
        <v>131</v>
      </c>
      <c r="E140" s="11" t="s">
        <v>29</v>
      </c>
      <c r="F140" s="12" t="s">
        <v>24</v>
      </c>
      <c r="G140" s="13" t="s">
        <v>25</v>
      </c>
      <c r="H140" s="111">
        <f t="shared" si="28"/>
        <v>60</v>
      </c>
      <c r="I140" s="112">
        <f t="shared" si="29"/>
        <v>35</v>
      </c>
      <c r="J140" s="14"/>
      <c r="K140" s="14">
        <v>60</v>
      </c>
      <c r="L140" s="14"/>
      <c r="M140" s="14"/>
      <c r="N140" s="14">
        <v>35</v>
      </c>
      <c r="O140" s="14">
        <v>4</v>
      </c>
      <c r="P140" s="13">
        <v>2.6</v>
      </c>
      <c r="Q140" s="60">
        <v>1.4</v>
      </c>
      <c r="R140" s="71">
        <v>5</v>
      </c>
      <c r="S140" s="2"/>
      <c r="T140" s="2"/>
      <c r="U140" s="2"/>
    </row>
    <row r="141" spans="1:21" ht="12.75" customHeight="1" x14ac:dyDescent="0.2">
      <c r="A141" s="60">
        <v>5</v>
      </c>
      <c r="B141" s="211"/>
      <c r="C141" s="9">
        <v>1</v>
      </c>
      <c r="D141" s="104" t="s">
        <v>132</v>
      </c>
      <c r="E141" s="11" t="s">
        <v>97</v>
      </c>
      <c r="F141" s="12" t="s">
        <v>24</v>
      </c>
      <c r="G141" s="13" t="s">
        <v>25</v>
      </c>
      <c r="H141" s="111">
        <f t="shared" si="28"/>
        <v>15</v>
      </c>
      <c r="I141" s="112">
        <f t="shared" si="29"/>
        <v>30</v>
      </c>
      <c r="J141" s="15"/>
      <c r="K141" s="14">
        <v>15</v>
      </c>
      <c r="L141" s="14"/>
      <c r="M141" s="14"/>
      <c r="N141" s="14">
        <v>30</v>
      </c>
      <c r="O141" s="13">
        <v>2</v>
      </c>
      <c r="P141" s="13">
        <v>0.8</v>
      </c>
      <c r="Q141" s="60">
        <v>1.2</v>
      </c>
      <c r="R141" s="71">
        <v>5</v>
      </c>
      <c r="S141" s="2"/>
      <c r="T141" s="2"/>
      <c r="U141" s="2"/>
    </row>
    <row r="142" spans="1:21" ht="12.75" customHeight="1" x14ac:dyDescent="0.2">
      <c r="A142" s="60">
        <v>6</v>
      </c>
      <c r="B142" s="211"/>
      <c r="C142" s="9">
        <v>1</v>
      </c>
      <c r="D142" s="100" t="s">
        <v>205</v>
      </c>
      <c r="E142" s="235" t="s">
        <v>30</v>
      </c>
      <c r="F142" s="236" t="s">
        <v>24</v>
      </c>
      <c r="G142" s="71" t="s">
        <v>25</v>
      </c>
      <c r="H142" s="237">
        <f t="shared" si="28"/>
        <v>15</v>
      </c>
      <c r="I142" s="233">
        <f t="shared" si="29"/>
        <v>10</v>
      </c>
      <c r="J142" s="52">
        <v>15</v>
      </c>
      <c r="K142" s="52"/>
      <c r="L142" s="52"/>
      <c r="M142" s="52"/>
      <c r="N142" s="52">
        <v>10</v>
      </c>
      <c r="O142" s="52">
        <v>2</v>
      </c>
      <c r="P142" s="71">
        <v>1.6</v>
      </c>
      <c r="Q142" s="71">
        <v>0.4</v>
      </c>
      <c r="R142" s="71">
        <v>25</v>
      </c>
      <c r="S142" s="2"/>
      <c r="T142" s="2"/>
      <c r="U142" s="2"/>
    </row>
    <row r="143" spans="1:21" ht="12.75" customHeight="1" x14ac:dyDescent="0.2">
      <c r="A143" s="60">
        <v>7</v>
      </c>
      <c r="B143" s="211"/>
      <c r="C143" s="9">
        <v>2</v>
      </c>
      <c r="D143" s="104" t="s">
        <v>137</v>
      </c>
      <c r="E143" s="11" t="s">
        <v>23</v>
      </c>
      <c r="F143" s="12" t="s">
        <v>24</v>
      </c>
      <c r="G143" s="13" t="s">
        <v>25</v>
      </c>
      <c r="H143" s="111">
        <f t="shared" si="28"/>
        <v>15</v>
      </c>
      <c r="I143" s="112">
        <f t="shared" si="29"/>
        <v>25</v>
      </c>
      <c r="J143" s="14"/>
      <c r="K143" s="14">
        <v>15</v>
      </c>
      <c r="L143" s="14"/>
      <c r="M143" s="14"/>
      <c r="N143" s="14">
        <v>25</v>
      </c>
      <c r="O143" s="13">
        <v>2</v>
      </c>
      <c r="P143" s="13">
        <v>1</v>
      </c>
      <c r="Q143" s="60">
        <v>1</v>
      </c>
      <c r="R143" s="71">
        <v>10</v>
      </c>
      <c r="S143" s="2"/>
      <c r="T143" s="2"/>
      <c r="U143" s="2"/>
    </row>
    <row r="144" spans="1:21" ht="12.75" customHeight="1" x14ac:dyDescent="0.2">
      <c r="A144" s="60">
        <v>8</v>
      </c>
      <c r="B144" s="211"/>
      <c r="C144" s="9">
        <v>2</v>
      </c>
      <c r="D144" s="104" t="s">
        <v>138</v>
      </c>
      <c r="E144" s="19" t="s">
        <v>99</v>
      </c>
      <c r="F144" s="12" t="s">
        <v>24</v>
      </c>
      <c r="G144" s="13" t="s">
        <v>40</v>
      </c>
      <c r="H144" s="111">
        <f t="shared" si="28"/>
        <v>30</v>
      </c>
      <c r="I144" s="112">
        <f t="shared" si="29"/>
        <v>20</v>
      </c>
      <c r="J144" s="14">
        <v>30</v>
      </c>
      <c r="K144" s="14"/>
      <c r="L144" s="14"/>
      <c r="M144" s="14"/>
      <c r="N144" s="14">
        <v>20</v>
      </c>
      <c r="O144" s="13">
        <v>3</v>
      </c>
      <c r="P144" s="13">
        <v>2.1999999999999997</v>
      </c>
      <c r="Q144" s="60">
        <v>0.8</v>
      </c>
      <c r="R144" s="71">
        <v>25</v>
      </c>
      <c r="S144" s="2"/>
      <c r="T144" s="2"/>
      <c r="U144" s="2"/>
    </row>
    <row r="145" spans="1:21" ht="12.75" customHeight="1" x14ac:dyDescent="0.2">
      <c r="A145" s="60">
        <v>9</v>
      </c>
      <c r="B145" s="211"/>
      <c r="C145" s="9">
        <v>2</v>
      </c>
      <c r="D145" s="104" t="s">
        <v>139</v>
      </c>
      <c r="E145" s="11" t="s">
        <v>28</v>
      </c>
      <c r="F145" s="12" t="s">
        <v>24</v>
      </c>
      <c r="G145" s="13" t="s">
        <v>25</v>
      </c>
      <c r="H145" s="111">
        <f t="shared" si="28"/>
        <v>15</v>
      </c>
      <c r="I145" s="112">
        <f t="shared" si="29"/>
        <v>35</v>
      </c>
      <c r="J145" s="14"/>
      <c r="K145" s="14">
        <v>15</v>
      </c>
      <c r="L145" s="14"/>
      <c r="M145" s="14"/>
      <c r="N145" s="14">
        <v>35</v>
      </c>
      <c r="O145" s="13">
        <v>2</v>
      </c>
      <c r="P145" s="13">
        <v>0.6</v>
      </c>
      <c r="Q145" s="60">
        <v>1.4</v>
      </c>
      <c r="R145" s="71"/>
      <c r="S145" s="2"/>
      <c r="T145" s="2"/>
      <c r="U145" s="2"/>
    </row>
    <row r="146" spans="1:21" ht="12.75" customHeight="1" x14ac:dyDescent="0.2">
      <c r="A146" s="60">
        <v>10</v>
      </c>
      <c r="B146" s="211"/>
      <c r="C146" s="9">
        <v>2</v>
      </c>
      <c r="D146" s="104" t="s">
        <v>140</v>
      </c>
      <c r="E146" s="11" t="s">
        <v>29</v>
      </c>
      <c r="F146" s="12" t="s">
        <v>24</v>
      </c>
      <c r="G146" s="13" t="s">
        <v>25</v>
      </c>
      <c r="H146" s="111">
        <f t="shared" si="28"/>
        <v>60</v>
      </c>
      <c r="I146" s="112">
        <f t="shared" si="29"/>
        <v>40</v>
      </c>
      <c r="J146" s="14"/>
      <c r="K146" s="14">
        <v>60</v>
      </c>
      <c r="L146" s="14"/>
      <c r="M146" s="14"/>
      <c r="N146" s="14">
        <v>40</v>
      </c>
      <c r="O146" s="13">
        <v>4</v>
      </c>
      <c r="P146" s="13">
        <v>2.4</v>
      </c>
      <c r="Q146" s="60">
        <v>1.6</v>
      </c>
      <c r="R146" s="71"/>
      <c r="S146" s="2"/>
      <c r="T146" s="2"/>
      <c r="U146" s="2"/>
    </row>
    <row r="147" spans="1:21" ht="15" customHeight="1" x14ac:dyDescent="0.2">
      <c r="A147" s="60">
        <v>11</v>
      </c>
      <c r="B147" s="211"/>
      <c r="C147" s="9">
        <v>2</v>
      </c>
      <c r="D147" s="104" t="s">
        <v>141</v>
      </c>
      <c r="E147" s="11" t="s">
        <v>97</v>
      </c>
      <c r="F147" s="12" t="s">
        <v>24</v>
      </c>
      <c r="G147" s="13" t="s">
        <v>25</v>
      </c>
      <c r="H147" s="111">
        <f t="shared" si="28"/>
        <v>15</v>
      </c>
      <c r="I147" s="112">
        <f t="shared" si="29"/>
        <v>60</v>
      </c>
      <c r="J147" s="15"/>
      <c r="K147" s="14">
        <v>15</v>
      </c>
      <c r="L147" s="14"/>
      <c r="M147" s="14"/>
      <c r="N147" s="14">
        <v>60</v>
      </c>
      <c r="O147" s="13">
        <v>3</v>
      </c>
      <c r="P147" s="13">
        <v>0.60000000000000009</v>
      </c>
      <c r="Q147" s="60">
        <v>2.4000000000000004</v>
      </c>
      <c r="R147" s="71"/>
      <c r="S147" s="2"/>
      <c r="T147" s="2"/>
      <c r="U147" s="2"/>
    </row>
    <row r="148" spans="1:21" ht="12.75" customHeight="1" x14ac:dyDescent="0.2">
      <c r="A148" s="60">
        <v>12</v>
      </c>
      <c r="B148" s="211"/>
      <c r="C148" s="9">
        <v>2</v>
      </c>
      <c r="D148" s="100" t="s">
        <v>212</v>
      </c>
      <c r="E148" s="229" t="s">
        <v>30</v>
      </c>
      <c r="F148" s="174" t="s">
        <v>24</v>
      </c>
      <c r="G148" s="13" t="s">
        <v>40</v>
      </c>
      <c r="H148" s="111">
        <f t="shared" si="28"/>
        <v>15</v>
      </c>
      <c r="I148" s="230">
        <f t="shared" si="29"/>
        <v>10</v>
      </c>
      <c r="J148" s="125">
        <v>15</v>
      </c>
      <c r="K148" s="125"/>
      <c r="L148" s="125"/>
      <c r="M148" s="125"/>
      <c r="N148" s="125">
        <v>10</v>
      </c>
      <c r="O148" s="250">
        <v>1</v>
      </c>
      <c r="P148" s="250">
        <v>0.6</v>
      </c>
      <c r="Q148" s="264">
        <v>0.4</v>
      </c>
      <c r="R148" s="265"/>
      <c r="S148" s="2"/>
      <c r="T148" s="2"/>
      <c r="U148" s="2"/>
    </row>
    <row r="149" spans="1:21" s="106" customFormat="1" ht="12.75" customHeight="1" x14ac:dyDescent="0.2">
      <c r="A149" s="60">
        <v>13</v>
      </c>
      <c r="B149" s="108"/>
      <c r="C149" s="9">
        <v>2</v>
      </c>
      <c r="D149" s="100" t="s">
        <v>213</v>
      </c>
      <c r="E149" s="231"/>
      <c r="F149" s="175"/>
      <c r="G149" s="13" t="s">
        <v>25</v>
      </c>
      <c r="H149" s="232">
        <v>15</v>
      </c>
      <c r="I149" s="233">
        <v>10</v>
      </c>
      <c r="J149" s="245"/>
      <c r="K149" s="245">
        <v>15</v>
      </c>
      <c r="L149" s="245"/>
      <c r="M149" s="245"/>
      <c r="N149" s="245">
        <v>10</v>
      </c>
      <c r="O149" s="117">
        <v>1</v>
      </c>
      <c r="P149" s="250">
        <v>0.6</v>
      </c>
      <c r="Q149" s="264">
        <v>0.4</v>
      </c>
      <c r="R149" s="117"/>
      <c r="S149" s="2"/>
      <c r="T149" s="2"/>
      <c r="U149" s="2"/>
    </row>
    <row r="150" spans="1:21" ht="12.75" customHeight="1" x14ac:dyDescent="0.2">
      <c r="A150" s="60">
        <v>14</v>
      </c>
      <c r="B150" s="211" t="s">
        <v>45</v>
      </c>
      <c r="C150" s="9">
        <v>3</v>
      </c>
      <c r="D150" s="121" t="s">
        <v>145</v>
      </c>
      <c r="E150" s="90" t="s">
        <v>46</v>
      </c>
      <c r="F150" s="12" t="s">
        <v>24</v>
      </c>
      <c r="G150" s="13" t="s">
        <v>25</v>
      </c>
      <c r="H150" s="111">
        <f t="shared" si="28"/>
        <v>15</v>
      </c>
      <c r="I150" s="112">
        <f>N150</f>
        <v>10</v>
      </c>
      <c r="J150" s="114"/>
      <c r="K150" s="114">
        <v>15</v>
      </c>
      <c r="L150" s="114"/>
      <c r="M150" s="114"/>
      <c r="N150" s="114">
        <v>10</v>
      </c>
      <c r="O150" s="115">
        <v>1</v>
      </c>
      <c r="P150" s="115">
        <v>0.6</v>
      </c>
      <c r="Q150" s="116">
        <v>0.4</v>
      </c>
      <c r="R150" s="117"/>
      <c r="S150" s="2"/>
      <c r="T150" s="2"/>
      <c r="U150" s="2"/>
    </row>
    <row r="151" spans="1:21" ht="12.75" customHeight="1" x14ac:dyDescent="0.2">
      <c r="A151" s="60">
        <v>15</v>
      </c>
      <c r="B151" s="211"/>
      <c r="C151" s="9">
        <v>3</v>
      </c>
      <c r="D151" s="10" t="s">
        <v>146</v>
      </c>
      <c r="E151" s="11" t="s">
        <v>28</v>
      </c>
      <c r="F151" s="12" t="s">
        <v>24</v>
      </c>
      <c r="G151" s="13" t="s">
        <v>25</v>
      </c>
      <c r="H151" s="111">
        <f t="shared" si="28"/>
        <v>15</v>
      </c>
      <c r="I151" s="112">
        <f t="shared" ref="I151:I153" si="30">N151</f>
        <v>10</v>
      </c>
      <c r="J151" s="14"/>
      <c r="K151" s="14">
        <v>15</v>
      </c>
      <c r="L151" s="114"/>
      <c r="M151" s="114"/>
      <c r="N151" s="114">
        <v>10</v>
      </c>
      <c r="O151" s="115">
        <v>1</v>
      </c>
      <c r="P151" s="115">
        <v>0.6</v>
      </c>
      <c r="Q151" s="116">
        <v>0.4</v>
      </c>
      <c r="R151" s="117"/>
      <c r="S151" s="2"/>
      <c r="T151" s="2"/>
      <c r="U151" s="2"/>
    </row>
    <row r="152" spans="1:21" ht="12.75" customHeight="1" x14ac:dyDescent="0.2">
      <c r="A152" s="60">
        <v>16</v>
      </c>
      <c r="B152" s="211"/>
      <c r="C152" s="9">
        <v>3</v>
      </c>
      <c r="D152" s="10" t="s">
        <v>147</v>
      </c>
      <c r="E152" s="11" t="s">
        <v>29</v>
      </c>
      <c r="F152" s="12" t="s">
        <v>24</v>
      </c>
      <c r="G152" s="13" t="s">
        <v>25</v>
      </c>
      <c r="H152" s="111">
        <f t="shared" si="28"/>
        <v>60</v>
      </c>
      <c r="I152" s="112">
        <f t="shared" si="30"/>
        <v>15</v>
      </c>
      <c r="J152" s="14"/>
      <c r="K152" s="14">
        <v>60</v>
      </c>
      <c r="L152" s="114"/>
      <c r="M152" s="114"/>
      <c r="N152" s="114">
        <v>15</v>
      </c>
      <c r="O152" s="115">
        <v>3</v>
      </c>
      <c r="P152" s="115">
        <v>2.4000000000000004</v>
      </c>
      <c r="Q152" s="116">
        <v>0.60000000000000009</v>
      </c>
      <c r="R152" s="117"/>
      <c r="S152" s="2"/>
      <c r="T152" s="2"/>
      <c r="U152" s="2"/>
    </row>
    <row r="153" spans="1:21" ht="12.75" customHeight="1" x14ac:dyDescent="0.2">
      <c r="A153" s="60">
        <v>17</v>
      </c>
      <c r="B153" s="211"/>
      <c r="C153" s="9">
        <v>3</v>
      </c>
      <c r="D153" s="10" t="s">
        <v>148</v>
      </c>
      <c r="E153" s="11" t="s">
        <v>101</v>
      </c>
      <c r="F153" s="12" t="s">
        <v>24</v>
      </c>
      <c r="G153" s="13" t="s">
        <v>25</v>
      </c>
      <c r="H153" s="111">
        <f t="shared" si="28"/>
        <v>15</v>
      </c>
      <c r="I153" s="112">
        <f t="shared" si="30"/>
        <v>10</v>
      </c>
      <c r="J153" s="14"/>
      <c r="K153" s="14">
        <v>15</v>
      </c>
      <c r="L153" s="114"/>
      <c r="M153" s="114"/>
      <c r="N153" s="114">
        <v>10</v>
      </c>
      <c r="O153" s="115">
        <v>1</v>
      </c>
      <c r="P153" s="115">
        <v>0.6</v>
      </c>
      <c r="Q153" s="116">
        <v>0.4</v>
      </c>
      <c r="R153" s="117"/>
      <c r="S153" s="2"/>
      <c r="T153" s="2"/>
      <c r="U153" s="2"/>
    </row>
    <row r="154" spans="1:21" ht="12.75" customHeight="1" x14ac:dyDescent="0.2">
      <c r="A154" s="60">
        <v>18</v>
      </c>
      <c r="B154" s="211"/>
      <c r="C154" s="9">
        <v>4</v>
      </c>
      <c r="D154" s="10" t="s">
        <v>150</v>
      </c>
      <c r="E154" s="19" t="s">
        <v>46</v>
      </c>
      <c r="F154" s="12" t="s">
        <v>24</v>
      </c>
      <c r="G154" s="13" t="s">
        <v>25</v>
      </c>
      <c r="H154" s="111">
        <f t="shared" si="28"/>
        <v>15</v>
      </c>
      <c r="I154" s="112">
        <f>N154</f>
        <v>10</v>
      </c>
      <c r="J154" s="14"/>
      <c r="K154" s="14">
        <v>15</v>
      </c>
      <c r="L154" s="114"/>
      <c r="M154" s="114"/>
      <c r="N154" s="114">
        <v>10</v>
      </c>
      <c r="O154" s="115">
        <v>1</v>
      </c>
      <c r="P154" s="115">
        <v>0.6</v>
      </c>
      <c r="Q154" s="116">
        <v>0.4</v>
      </c>
      <c r="R154" s="117"/>
      <c r="S154" s="2"/>
      <c r="T154" s="2"/>
      <c r="U154" s="2"/>
    </row>
    <row r="155" spans="1:21" ht="12.75" customHeight="1" x14ac:dyDescent="0.2">
      <c r="A155" s="60">
        <v>19</v>
      </c>
      <c r="B155" s="211"/>
      <c r="C155" s="9">
        <v>4</v>
      </c>
      <c r="D155" s="10" t="s">
        <v>151</v>
      </c>
      <c r="E155" s="11" t="s">
        <v>28</v>
      </c>
      <c r="F155" s="12" t="s">
        <v>24</v>
      </c>
      <c r="G155" s="13" t="s">
        <v>25</v>
      </c>
      <c r="H155" s="111">
        <f t="shared" si="28"/>
        <v>15</v>
      </c>
      <c r="I155" s="112">
        <f t="shared" ref="I155:I162" si="31">N155</f>
        <v>10</v>
      </c>
      <c r="J155" s="14"/>
      <c r="K155" s="14">
        <v>15</v>
      </c>
      <c r="L155" s="114"/>
      <c r="M155" s="114"/>
      <c r="N155" s="114">
        <v>10</v>
      </c>
      <c r="O155" s="115">
        <v>1</v>
      </c>
      <c r="P155" s="115">
        <v>0.6</v>
      </c>
      <c r="Q155" s="116">
        <v>0.4</v>
      </c>
      <c r="R155" s="117"/>
      <c r="S155" s="2"/>
      <c r="T155" s="2"/>
      <c r="U155" s="2"/>
    </row>
    <row r="156" spans="1:21" ht="13.5" customHeight="1" x14ac:dyDescent="0.2">
      <c r="A156" s="60">
        <v>20</v>
      </c>
      <c r="B156" s="211"/>
      <c r="C156" s="9">
        <v>4</v>
      </c>
      <c r="D156" s="10" t="s">
        <v>152</v>
      </c>
      <c r="E156" s="11" t="s">
        <v>29</v>
      </c>
      <c r="F156" s="12" t="s">
        <v>24</v>
      </c>
      <c r="G156" s="13" t="s">
        <v>25</v>
      </c>
      <c r="H156" s="111">
        <f t="shared" si="28"/>
        <v>60</v>
      </c>
      <c r="I156" s="112">
        <f t="shared" si="31"/>
        <v>15</v>
      </c>
      <c r="J156" s="14"/>
      <c r="K156" s="14">
        <v>60</v>
      </c>
      <c r="L156" s="114"/>
      <c r="M156" s="114"/>
      <c r="N156" s="114">
        <v>15</v>
      </c>
      <c r="O156" s="115">
        <v>3</v>
      </c>
      <c r="P156" s="115">
        <v>2.4000000000000004</v>
      </c>
      <c r="Q156" s="116">
        <v>0.60000000000000009</v>
      </c>
      <c r="R156" s="117"/>
      <c r="S156" s="2"/>
      <c r="T156" s="2"/>
      <c r="U156" s="2"/>
    </row>
    <row r="157" spans="1:21" ht="12.75" customHeight="1" x14ac:dyDescent="0.2">
      <c r="A157" s="60">
        <v>21</v>
      </c>
      <c r="B157" s="211"/>
      <c r="C157" s="9">
        <v>4</v>
      </c>
      <c r="D157" s="10" t="s">
        <v>153</v>
      </c>
      <c r="E157" s="11" t="s">
        <v>101</v>
      </c>
      <c r="F157" s="12" t="s">
        <v>24</v>
      </c>
      <c r="G157" s="13" t="s">
        <v>25</v>
      </c>
      <c r="H157" s="111">
        <f t="shared" si="28"/>
        <v>15</v>
      </c>
      <c r="I157" s="112">
        <f t="shared" si="31"/>
        <v>10</v>
      </c>
      <c r="J157" s="14"/>
      <c r="K157" s="14">
        <v>15</v>
      </c>
      <c r="L157" s="114"/>
      <c r="M157" s="114"/>
      <c r="N157" s="114">
        <v>10</v>
      </c>
      <c r="O157" s="115">
        <v>1</v>
      </c>
      <c r="P157" s="115">
        <v>0.6</v>
      </c>
      <c r="Q157" s="116">
        <v>0.4</v>
      </c>
      <c r="R157" s="117"/>
      <c r="S157" s="2"/>
      <c r="T157" s="2"/>
      <c r="U157" s="2"/>
    </row>
    <row r="158" spans="1:21" ht="12.75" customHeight="1" x14ac:dyDescent="0.2">
      <c r="A158" s="60">
        <v>22</v>
      </c>
      <c r="B158" s="211" t="s">
        <v>59</v>
      </c>
      <c r="C158" s="9">
        <v>5</v>
      </c>
      <c r="D158" s="10" t="s">
        <v>155</v>
      </c>
      <c r="E158" s="11" t="s">
        <v>27</v>
      </c>
      <c r="F158" s="12" t="s">
        <v>24</v>
      </c>
      <c r="G158" s="13" t="s">
        <v>25</v>
      </c>
      <c r="H158" s="111">
        <f t="shared" si="28"/>
        <v>15</v>
      </c>
      <c r="I158" s="112">
        <f t="shared" si="31"/>
        <v>35</v>
      </c>
      <c r="J158" s="14"/>
      <c r="K158" s="14">
        <v>15</v>
      </c>
      <c r="L158" s="114"/>
      <c r="M158" s="114"/>
      <c r="N158" s="114">
        <v>35</v>
      </c>
      <c r="O158" s="115">
        <v>2</v>
      </c>
      <c r="P158" s="115">
        <v>0.6</v>
      </c>
      <c r="Q158" s="116">
        <v>1.4</v>
      </c>
      <c r="R158" s="117"/>
      <c r="S158" s="2"/>
      <c r="T158" s="2"/>
      <c r="U158" s="2"/>
    </row>
    <row r="159" spans="1:21" ht="12.75" customHeight="1" x14ac:dyDescent="0.2">
      <c r="A159" s="60">
        <v>23</v>
      </c>
      <c r="B159" s="211"/>
      <c r="C159" s="9">
        <v>5</v>
      </c>
      <c r="D159" s="10" t="s">
        <v>156</v>
      </c>
      <c r="E159" s="11" t="s">
        <v>28</v>
      </c>
      <c r="F159" s="12" t="s">
        <v>24</v>
      </c>
      <c r="G159" s="13" t="s">
        <v>25</v>
      </c>
      <c r="H159" s="111">
        <f t="shared" si="28"/>
        <v>15</v>
      </c>
      <c r="I159" s="112">
        <f t="shared" si="31"/>
        <v>10</v>
      </c>
      <c r="J159" s="14"/>
      <c r="K159" s="14">
        <v>15</v>
      </c>
      <c r="L159" s="114"/>
      <c r="M159" s="114"/>
      <c r="N159" s="114">
        <v>10</v>
      </c>
      <c r="O159" s="115">
        <v>1</v>
      </c>
      <c r="P159" s="115">
        <v>0.6</v>
      </c>
      <c r="Q159" s="116">
        <v>0.4</v>
      </c>
      <c r="R159" s="117"/>
      <c r="S159" s="2"/>
      <c r="T159" s="2"/>
      <c r="U159" s="2"/>
    </row>
    <row r="160" spans="1:21" ht="12.75" customHeight="1" x14ac:dyDescent="0.2">
      <c r="A160" s="60">
        <v>24</v>
      </c>
      <c r="B160" s="211"/>
      <c r="C160" s="9">
        <v>5</v>
      </c>
      <c r="D160" s="10" t="s">
        <v>157</v>
      </c>
      <c r="E160" s="11" t="s">
        <v>29</v>
      </c>
      <c r="F160" s="12" t="s">
        <v>24</v>
      </c>
      <c r="G160" s="13" t="s">
        <v>25</v>
      </c>
      <c r="H160" s="111">
        <f t="shared" si="28"/>
        <v>60</v>
      </c>
      <c r="I160" s="112">
        <f t="shared" si="31"/>
        <v>15</v>
      </c>
      <c r="J160" s="14"/>
      <c r="K160" s="14">
        <v>60</v>
      </c>
      <c r="L160" s="114"/>
      <c r="M160" s="114"/>
      <c r="N160" s="114">
        <v>15</v>
      </c>
      <c r="O160" s="115">
        <v>3</v>
      </c>
      <c r="P160" s="115">
        <v>2.4000000000000004</v>
      </c>
      <c r="Q160" s="116">
        <v>0.60000000000000009</v>
      </c>
      <c r="R160" s="117"/>
      <c r="S160" s="2"/>
      <c r="T160" s="2"/>
      <c r="U160" s="2"/>
    </row>
    <row r="161" spans="1:21" ht="12.75" customHeight="1" x14ac:dyDescent="0.2">
      <c r="A161" s="60">
        <v>25</v>
      </c>
      <c r="B161" s="211"/>
      <c r="C161" s="9">
        <v>5</v>
      </c>
      <c r="D161" s="10" t="s">
        <v>158</v>
      </c>
      <c r="E161" s="11" t="s">
        <v>101</v>
      </c>
      <c r="F161" s="12" t="s">
        <v>24</v>
      </c>
      <c r="G161" s="13" t="s">
        <v>25</v>
      </c>
      <c r="H161" s="111">
        <f t="shared" si="28"/>
        <v>15</v>
      </c>
      <c r="I161" s="112">
        <f t="shared" si="31"/>
        <v>35</v>
      </c>
      <c r="J161" s="14"/>
      <c r="K161" s="14">
        <v>15</v>
      </c>
      <c r="L161" s="125"/>
      <c r="M161" s="114"/>
      <c r="N161" s="114">
        <v>35</v>
      </c>
      <c r="O161" s="115">
        <v>2</v>
      </c>
      <c r="P161" s="115">
        <v>0.6</v>
      </c>
      <c r="Q161" s="116">
        <v>1.4</v>
      </c>
      <c r="R161" s="117"/>
      <c r="S161" s="2"/>
      <c r="T161" s="2"/>
      <c r="U161" s="2"/>
    </row>
    <row r="162" spans="1:21" s="75" customFormat="1" ht="12.75" customHeight="1" x14ac:dyDescent="0.2">
      <c r="A162" s="60">
        <v>26</v>
      </c>
      <c r="B162" s="211"/>
      <c r="C162" s="9">
        <v>5</v>
      </c>
      <c r="D162" s="10" t="s">
        <v>102</v>
      </c>
      <c r="E162" s="11" t="s">
        <v>109</v>
      </c>
      <c r="F162" s="12" t="s">
        <v>24</v>
      </c>
      <c r="G162" s="13" t="s">
        <v>26</v>
      </c>
      <c r="H162" s="111">
        <f t="shared" si="28"/>
        <v>15</v>
      </c>
      <c r="I162" s="112">
        <f t="shared" si="31"/>
        <v>35</v>
      </c>
      <c r="J162" s="14"/>
      <c r="K162" s="25"/>
      <c r="L162" s="114">
        <v>15</v>
      </c>
      <c r="M162" s="126"/>
      <c r="N162" s="114">
        <v>35</v>
      </c>
      <c r="O162" s="115">
        <v>2</v>
      </c>
      <c r="P162" s="115">
        <v>0.6</v>
      </c>
      <c r="Q162" s="116">
        <v>1.4</v>
      </c>
      <c r="R162" s="117"/>
      <c r="S162" s="74"/>
      <c r="T162" s="74"/>
      <c r="U162" s="74"/>
    </row>
    <row r="163" spans="1:21" ht="12.75" customHeight="1" x14ac:dyDescent="0.2">
      <c r="A163" s="60">
        <v>27</v>
      </c>
      <c r="B163" s="211"/>
      <c r="C163" s="9">
        <v>6</v>
      </c>
      <c r="D163" s="10" t="s">
        <v>161</v>
      </c>
      <c r="E163" s="11" t="s">
        <v>28</v>
      </c>
      <c r="F163" s="12" t="s">
        <v>24</v>
      </c>
      <c r="G163" s="13" t="s">
        <v>40</v>
      </c>
      <c r="H163" s="111">
        <f t="shared" si="28"/>
        <v>15</v>
      </c>
      <c r="I163" s="112">
        <f>N163</f>
        <v>5</v>
      </c>
      <c r="J163" s="14"/>
      <c r="K163" s="14">
        <v>15</v>
      </c>
      <c r="L163" s="114"/>
      <c r="M163" s="114"/>
      <c r="N163" s="114">
        <v>5</v>
      </c>
      <c r="O163" s="115">
        <v>1</v>
      </c>
      <c r="P163" s="115">
        <v>0.8</v>
      </c>
      <c r="Q163" s="116">
        <v>0.2</v>
      </c>
      <c r="R163" s="117">
        <v>5</v>
      </c>
      <c r="S163" s="2"/>
      <c r="T163" s="2"/>
      <c r="U163" s="2"/>
    </row>
    <row r="164" spans="1:21" ht="12.75" customHeight="1" x14ac:dyDescent="0.2">
      <c r="A164" s="60">
        <v>28</v>
      </c>
      <c r="B164" s="211"/>
      <c r="C164" s="9">
        <v>6</v>
      </c>
      <c r="D164" s="10" t="s">
        <v>162</v>
      </c>
      <c r="E164" s="11" t="s">
        <v>29</v>
      </c>
      <c r="F164" s="12" t="s">
        <v>24</v>
      </c>
      <c r="G164" s="13" t="s">
        <v>25</v>
      </c>
      <c r="H164" s="111">
        <f t="shared" si="28"/>
        <v>60</v>
      </c>
      <c r="I164" s="112">
        <f t="shared" ref="I164:I165" si="32">N164</f>
        <v>15</v>
      </c>
      <c r="J164" s="14"/>
      <c r="K164" s="14">
        <v>60</v>
      </c>
      <c r="L164" s="114"/>
      <c r="M164" s="114"/>
      <c r="N164" s="114">
        <v>15</v>
      </c>
      <c r="O164" s="115">
        <v>3</v>
      </c>
      <c r="P164" s="115">
        <v>2.4000000000000004</v>
      </c>
      <c r="Q164" s="116">
        <v>0.60000000000000009</v>
      </c>
      <c r="R164" s="117"/>
      <c r="S164" s="2"/>
      <c r="T164" s="2"/>
      <c r="U164" s="2"/>
    </row>
    <row r="165" spans="1:21" ht="12.75" customHeight="1" x14ac:dyDescent="0.2">
      <c r="A165" s="60">
        <v>29</v>
      </c>
      <c r="B165" s="211"/>
      <c r="C165" s="9">
        <v>6</v>
      </c>
      <c r="D165" s="10" t="s">
        <v>163</v>
      </c>
      <c r="E165" s="11" t="s">
        <v>101</v>
      </c>
      <c r="F165" s="12" t="s">
        <v>24</v>
      </c>
      <c r="G165" s="13" t="s">
        <v>40</v>
      </c>
      <c r="H165" s="111">
        <f t="shared" si="28"/>
        <v>15</v>
      </c>
      <c r="I165" s="112">
        <f t="shared" si="32"/>
        <v>5</v>
      </c>
      <c r="J165" s="14"/>
      <c r="K165" s="14">
        <v>15</v>
      </c>
      <c r="L165" s="114"/>
      <c r="M165" s="114"/>
      <c r="N165" s="114">
        <v>5</v>
      </c>
      <c r="O165" s="115">
        <v>1</v>
      </c>
      <c r="P165" s="115">
        <v>0.8</v>
      </c>
      <c r="Q165" s="116">
        <v>0.2</v>
      </c>
      <c r="R165" s="117">
        <v>5</v>
      </c>
      <c r="S165" s="2"/>
      <c r="T165" s="2"/>
      <c r="U165" s="2"/>
    </row>
    <row r="166" spans="1:21" ht="12.75" customHeight="1" x14ac:dyDescent="0.2">
      <c r="A166" s="60">
        <v>30</v>
      </c>
      <c r="B166" s="211"/>
      <c r="C166" s="9">
        <v>6</v>
      </c>
      <c r="D166" s="27" t="s">
        <v>164</v>
      </c>
      <c r="E166" s="11" t="s">
        <v>109</v>
      </c>
      <c r="F166" s="12" t="s">
        <v>24</v>
      </c>
      <c r="G166" s="13" t="s">
        <v>25</v>
      </c>
      <c r="H166" s="111">
        <f t="shared" si="28"/>
        <v>15</v>
      </c>
      <c r="I166" s="112">
        <f t="shared" si="29"/>
        <v>35</v>
      </c>
      <c r="J166" s="14"/>
      <c r="K166" s="25"/>
      <c r="L166" s="14">
        <v>15</v>
      </c>
      <c r="M166" s="14"/>
      <c r="N166" s="14">
        <v>35</v>
      </c>
      <c r="O166" s="13">
        <v>2</v>
      </c>
      <c r="P166" s="13">
        <v>0.6</v>
      </c>
      <c r="Q166" s="60">
        <v>1.4</v>
      </c>
      <c r="R166" s="71"/>
      <c r="S166" s="2"/>
      <c r="T166" s="2"/>
      <c r="U166" s="2"/>
    </row>
    <row r="167" spans="1:21" ht="12.75" customHeight="1" x14ac:dyDescent="0.2">
      <c r="A167" s="60">
        <v>31</v>
      </c>
      <c r="B167" s="211"/>
      <c r="C167" s="9">
        <v>6</v>
      </c>
      <c r="D167" s="28" t="s">
        <v>66</v>
      </c>
      <c r="E167" s="11" t="s">
        <v>165</v>
      </c>
      <c r="F167" s="12" t="s">
        <v>24</v>
      </c>
      <c r="G167" s="56" t="s">
        <v>110</v>
      </c>
      <c r="H167" s="111">
        <f t="shared" si="28"/>
        <v>0</v>
      </c>
      <c r="I167" s="112">
        <f t="shared" si="29"/>
        <v>200</v>
      </c>
      <c r="J167" s="14"/>
      <c r="K167" s="14"/>
      <c r="L167" s="14"/>
      <c r="M167" s="14"/>
      <c r="N167" s="14">
        <v>200</v>
      </c>
      <c r="O167" s="13">
        <v>10</v>
      </c>
      <c r="P167" s="13">
        <v>2</v>
      </c>
      <c r="Q167" s="60">
        <v>8</v>
      </c>
      <c r="R167" s="71">
        <v>50</v>
      </c>
      <c r="S167" s="2"/>
      <c r="T167" s="2"/>
      <c r="U167" s="2"/>
    </row>
    <row r="168" spans="1:21" ht="12.75" customHeight="1" x14ac:dyDescent="0.2">
      <c r="A168" s="60">
        <v>32</v>
      </c>
      <c r="B168" s="211"/>
      <c r="C168" s="9">
        <v>6</v>
      </c>
      <c r="D168" s="28" t="s">
        <v>67</v>
      </c>
      <c r="E168" s="11" t="s">
        <v>68</v>
      </c>
      <c r="F168" s="12" t="s">
        <v>24</v>
      </c>
      <c r="G168" s="56" t="s">
        <v>110</v>
      </c>
      <c r="H168" s="111">
        <f t="shared" si="28"/>
        <v>0</v>
      </c>
      <c r="I168" s="112">
        <f t="shared" si="29"/>
        <v>45</v>
      </c>
      <c r="J168" s="14"/>
      <c r="K168" s="14"/>
      <c r="L168" s="14"/>
      <c r="M168" s="14"/>
      <c r="N168" s="14">
        <v>45</v>
      </c>
      <c r="O168" s="13">
        <v>2</v>
      </c>
      <c r="P168" s="13">
        <v>0.2</v>
      </c>
      <c r="Q168" s="60">
        <v>1.8</v>
      </c>
      <c r="R168" s="71">
        <v>5</v>
      </c>
      <c r="S168" s="2"/>
      <c r="T168" s="2"/>
      <c r="U168" s="2"/>
    </row>
    <row r="169" spans="1:21" ht="12.75" customHeight="1" x14ac:dyDescent="0.2">
      <c r="A169" s="212" t="s">
        <v>121</v>
      </c>
      <c r="B169" s="156"/>
      <c r="C169" s="153"/>
      <c r="D169" s="153"/>
      <c r="E169" s="153"/>
      <c r="F169" s="153"/>
      <c r="G169" s="150"/>
      <c r="H169" s="20">
        <f t="shared" ref="H169:R169" si="33">SUM(H137:H168)</f>
        <v>750</v>
      </c>
      <c r="I169" s="20">
        <f t="shared" si="33"/>
        <v>900</v>
      </c>
      <c r="J169" s="20">
        <f t="shared" si="33"/>
        <v>90</v>
      </c>
      <c r="K169" s="20">
        <f t="shared" si="33"/>
        <v>630</v>
      </c>
      <c r="L169" s="20">
        <f t="shared" si="33"/>
        <v>30</v>
      </c>
      <c r="M169" s="20">
        <f t="shared" si="33"/>
        <v>0</v>
      </c>
      <c r="N169" s="20">
        <f t="shared" si="33"/>
        <v>900</v>
      </c>
      <c r="O169" s="20">
        <f t="shared" si="33"/>
        <v>73</v>
      </c>
      <c r="P169" s="20">
        <f t="shared" si="33"/>
        <v>37.000000000000014</v>
      </c>
      <c r="Q169" s="20">
        <f t="shared" si="33"/>
        <v>35.999999999999986</v>
      </c>
      <c r="R169" s="20">
        <f t="shared" si="33"/>
        <v>175</v>
      </c>
      <c r="S169" s="2"/>
      <c r="T169" s="2"/>
      <c r="U169" s="2"/>
    </row>
    <row r="170" spans="1:2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s="49" customFormat="1" ht="12.75" customHeight="1" x14ac:dyDescent="0.2">
      <c r="A171" s="146" t="s">
        <v>122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2"/>
      <c r="T171" s="2"/>
      <c r="U171" s="2"/>
    </row>
    <row r="172" spans="1:21" s="49" customFormat="1" ht="13.5" customHeight="1" x14ac:dyDescent="0.2">
      <c r="A172" s="134" t="s">
        <v>9</v>
      </c>
      <c r="B172" s="137" t="s">
        <v>10</v>
      </c>
      <c r="C172" s="137" t="s">
        <v>11</v>
      </c>
      <c r="D172" s="157" t="s">
        <v>12</v>
      </c>
      <c r="E172" s="158" t="s">
        <v>13</v>
      </c>
      <c r="F172" s="158" t="s">
        <v>14</v>
      </c>
      <c r="G172" s="157" t="s">
        <v>15</v>
      </c>
      <c r="H172" s="155" t="s">
        <v>16</v>
      </c>
      <c r="I172" s="156"/>
      <c r="J172" s="156"/>
      <c r="K172" s="156"/>
      <c r="L172" s="156"/>
      <c r="M172" s="156"/>
      <c r="N172" s="166"/>
      <c r="O172" s="155" t="s">
        <v>17</v>
      </c>
      <c r="P172" s="156"/>
      <c r="Q172" s="156"/>
      <c r="R172" s="179" t="s">
        <v>112</v>
      </c>
      <c r="S172" s="2"/>
      <c r="T172" s="2"/>
      <c r="U172" s="2"/>
    </row>
    <row r="173" spans="1:21" s="49" customFormat="1" ht="13.5" customHeight="1" x14ac:dyDescent="0.2">
      <c r="A173" s="135"/>
      <c r="B173" s="138"/>
      <c r="C173" s="138"/>
      <c r="D173" s="135"/>
      <c r="E173" s="135"/>
      <c r="F173" s="135"/>
      <c r="G173" s="135"/>
      <c r="H173" s="167" t="s">
        <v>18</v>
      </c>
      <c r="I173" s="168"/>
      <c r="J173" s="154" t="s">
        <v>19</v>
      </c>
      <c r="K173" s="153"/>
      <c r="L173" s="153"/>
      <c r="M173" s="153"/>
      <c r="N173" s="150"/>
      <c r="O173" s="162" t="s">
        <v>20</v>
      </c>
      <c r="P173" s="163" t="s">
        <v>19</v>
      </c>
      <c r="Q173" s="164"/>
      <c r="R173" s="145"/>
      <c r="S173" s="2"/>
      <c r="T173" s="2"/>
      <c r="U173" s="2"/>
    </row>
    <row r="174" spans="1:21" s="49" customFormat="1" ht="24" customHeight="1" x14ac:dyDescent="0.2">
      <c r="A174" s="135"/>
      <c r="B174" s="138"/>
      <c r="C174" s="138"/>
      <c r="D174" s="135"/>
      <c r="E174" s="135"/>
      <c r="F174" s="135"/>
      <c r="G174" s="135"/>
      <c r="H174" s="165"/>
      <c r="I174" s="166"/>
      <c r="J174" s="169" t="s">
        <v>119</v>
      </c>
      <c r="K174" s="153"/>
      <c r="L174" s="153"/>
      <c r="M174" s="150"/>
      <c r="N174" s="161" t="s">
        <v>21</v>
      </c>
      <c r="O174" s="135"/>
      <c r="P174" s="165"/>
      <c r="Q174" s="156"/>
      <c r="R174" s="145"/>
      <c r="S174" s="2"/>
      <c r="T174" s="2"/>
      <c r="U174" s="2"/>
    </row>
    <row r="175" spans="1:21" s="49" customFormat="1" ht="33" customHeight="1" x14ac:dyDescent="0.2">
      <c r="A175" s="135"/>
      <c r="B175" s="138"/>
      <c r="C175" s="139"/>
      <c r="D175" s="136"/>
      <c r="E175" s="136"/>
      <c r="F175" s="136"/>
      <c r="G175" s="136"/>
      <c r="H175" s="5" t="s">
        <v>103</v>
      </c>
      <c r="I175" s="6" t="s">
        <v>79</v>
      </c>
      <c r="J175" s="7" t="s">
        <v>104</v>
      </c>
      <c r="K175" s="7" t="s">
        <v>105</v>
      </c>
      <c r="L175" s="7" t="s">
        <v>106</v>
      </c>
      <c r="M175" s="7" t="s">
        <v>107</v>
      </c>
      <c r="N175" s="136"/>
      <c r="O175" s="136"/>
      <c r="P175" s="8" t="s">
        <v>80</v>
      </c>
      <c r="Q175" s="59" t="s">
        <v>79</v>
      </c>
      <c r="R175" s="145"/>
      <c r="S175" s="2"/>
      <c r="T175" s="2"/>
      <c r="U175" s="2"/>
    </row>
    <row r="176" spans="1:21" s="49" customFormat="1" ht="12.75" customHeight="1" x14ac:dyDescent="0.2">
      <c r="A176" s="238">
        <v>1</v>
      </c>
      <c r="B176" s="184" t="s">
        <v>22</v>
      </c>
      <c r="C176" s="9">
        <v>1</v>
      </c>
      <c r="D176" s="10" t="s">
        <v>133</v>
      </c>
      <c r="E176" s="172" t="s">
        <v>33</v>
      </c>
      <c r="F176" s="174" t="s">
        <v>32</v>
      </c>
      <c r="G176" s="13" t="s">
        <v>40</v>
      </c>
      <c r="H176" s="111">
        <f t="shared" ref="H176:H182" si="34">J176+K176+L176+M176</f>
        <v>30</v>
      </c>
      <c r="I176" s="112">
        <f t="shared" ref="I176:I182" si="35">N176</f>
        <v>10</v>
      </c>
      <c r="J176" s="14">
        <v>30</v>
      </c>
      <c r="K176" s="91"/>
      <c r="L176" s="14"/>
      <c r="M176" s="14"/>
      <c r="N176" s="50">
        <v>10</v>
      </c>
      <c r="O176" s="52">
        <v>2</v>
      </c>
      <c r="P176" s="51">
        <v>1.6</v>
      </c>
      <c r="Q176" s="60">
        <v>0.4</v>
      </c>
      <c r="R176" s="71">
        <v>10</v>
      </c>
      <c r="S176" s="2"/>
      <c r="T176" s="2"/>
      <c r="U176" s="2"/>
    </row>
    <row r="177" spans="1:21" s="49" customFormat="1" ht="12.75" customHeight="1" x14ac:dyDescent="0.2">
      <c r="A177" s="238">
        <v>2</v>
      </c>
      <c r="B177" s="185"/>
      <c r="C177" s="9">
        <v>1</v>
      </c>
      <c r="D177" s="10" t="s">
        <v>134</v>
      </c>
      <c r="E177" s="173"/>
      <c r="F177" s="175"/>
      <c r="G177" s="13" t="s">
        <v>25</v>
      </c>
      <c r="H177" s="111">
        <f t="shared" si="34"/>
        <v>30</v>
      </c>
      <c r="I177" s="112">
        <f t="shared" si="35"/>
        <v>15</v>
      </c>
      <c r="J177" s="91"/>
      <c r="K177" s="14">
        <v>30</v>
      </c>
      <c r="L177" s="14"/>
      <c r="M177" s="14"/>
      <c r="N177" s="50">
        <v>15</v>
      </c>
      <c r="O177" s="52">
        <v>2</v>
      </c>
      <c r="P177" s="51">
        <v>1.4</v>
      </c>
      <c r="Q177" s="60">
        <v>0.6</v>
      </c>
      <c r="R177" s="71">
        <v>5</v>
      </c>
      <c r="S177" s="2"/>
      <c r="T177" s="2"/>
      <c r="U177" s="2"/>
    </row>
    <row r="178" spans="1:21" s="49" customFormat="1" ht="12.75" customHeight="1" x14ac:dyDescent="0.2">
      <c r="A178" s="238">
        <v>3</v>
      </c>
      <c r="B178" s="185"/>
      <c r="C178" s="9">
        <v>1</v>
      </c>
      <c r="D178" s="104" t="s">
        <v>206</v>
      </c>
      <c r="E178" s="172" t="s">
        <v>31</v>
      </c>
      <c r="F178" s="174" t="s">
        <v>32</v>
      </c>
      <c r="G178" s="13" t="s">
        <v>26</v>
      </c>
      <c r="H178" s="111">
        <f t="shared" si="34"/>
        <v>15</v>
      </c>
      <c r="I178" s="112">
        <f t="shared" si="35"/>
        <v>15</v>
      </c>
      <c r="J178" s="45">
        <v>15</v>
      </c>
      <c r="K178" s="106"/>
      <c r="L178" s="14"/>
      <c r="M178" s="14"/>
      <c r="N178" s="50">
        <v>15</v>
      </c>
      <c r="O178" s="52">
        <v>2</v>
      </c>
      <c r="P178" s="51">
        <v>1.4</v>
      </c>
      <c r="Q178" s="60">
        <v>0.6</v>
      </c>
      <c r="R178" s="71">
        <v>20</v>
      </c>
      <c r="S178" s="2"/>
      <c r="T178" s="2"/>
      <c r="U178" s="2"/>
    </row>
    <row r="179" spans="1:21" s="49" customFormat="1" ht="12.75" customHeight="1" x14ac:dyDescent="0.2">
      <c r="A179" s="238">
        <v>4</v>
      </c>
      <c r="B179" s="185"/>
      <c r="C179" s="9">
        <v>1</v>
      </c>
      <c r="D179" s="104" t="s">
        <v>207</v>
      </c>
      <c r="E179" s="173"/>
      <c r="F179" s="175"/>
      <c r="G179" s="13" t="s">
        <v>25</v>
      </c>
      <c r="H179" s="111">
        <f t="shared" si="34"/>
        <v>15</v>
      </c>
      <c r="I179" s="112">
        <v>25</v>
      </c>
      <c r="J179" s="54"/>
      <c r="K179" s="126">
        <v>15</v>
      </c>
      <c r="L179" s="114"/>
      <c r="M179" s="114"/>
      <c r="N179" s="257">
        <v>25</v>
      </c>
      <c r="O179" s="245">
        <v>2</v>
      </c>
      <c r="P179" s="258">
        <v>1</v>
      </c>
      <c r="Q179" s="116">
        <v>1</v>
      </c>
      <c r="R179" s="117">
        <v>10</v>
      </c>
      <c r="S179" s="2"/>
      <c r="T179" s="2"/>
      <c r="U179" s="2"/>
    </row>
    <row r="180" spans="1:21" s="49" customFormat="1" ht="12.75" customHeight="1" x14ac:dyDescent="0.2">
      <c r="A180" s="238">
        <v>5</v>
      </c>
      <c r="B180" s="185"/>
      <c r="C180" s="9">
        <v>2</v>
      </c>
      <c r="D180" s="122" t="s">
        <v>214</v>
      </c>
      <c r="E180" s="172" t="s">
        <v>31</v>
      </c>
      <c r="F180" s="174" t="s">
        <v>32</v>
      </c>
      <c r="G180" s="13" t="s">
        <v>40</v>
      </c>
      <c r="H180" s="232">
        <f t="shared" si="34"/>
        <v>15</v>
      </c>
      <c r="I180" s="233">
        <f t="shared" ref="I180:I181" si="36">N180</f>
        <v>10</v>
      </c>
      <c r="J180" s="52">
        <v>15</v>
      </c>
      <c r="K180" s="259"/>
      <c r="L180" s="245"/>
      <c r="M180" s="245"/>
      <c r="N180" s="245">
        <v>10</v>
      </c>
      <c r="O180" s="245">
        <v>2</v>
      </c>
      <c r="P180" s="117">
        <v>1.6</v>
      </c>
      <c r="Q180" s="117">
        <v>0.4</v>
      </c>
      <c r="R180" s="117">
        <v>25</v>
      </c>
      <c r="S180" s="2"/>
      <c r="T180" s="2"/>
      <c r="U180" s="2"/>
    </row>
    <row r="181" spans="1:21" s="49" customFormat="1" ht="12.75" customHeight="1" x14ac:dyDescent="0.2">
      <c r="A181" s="238">
        <v>6</v>
      </c>
      <c r="B181" s="185"/>
      <c r="C181" s="9">
        <v>2</v>
      </c>
      <c r="D181" s="104" t="s">
        <v>215</v>
      </c>
      <c r="E181" s="173"/>
      <c r="F181" s="175"/>
      <c r="G181" s="13" t="s">
        <v>25</v>
      </c>
      <c r="H181" s="111">
        <v>15</v>
      </c>
      <c r="I181" s="234">
        <v>25</v>
      </c>
      <c r="J181" s="106"/>
      <c r="K181" s="118">
        <v>15</v>
      </c>
      <c r="L181" s="118"/>
      <c r="M181" s="118"/>
      <c r="N181" s="260">
        <v>25</v>
      </c>
      <c r="O181" s="261">
        <v>2</v>
      </c>
      <c r="P181" s="262">
        <v>1</v>
      </c>
      <c r="Q181" s="120">
        <v>1</v>
      </c>
      <c r="R181" s="263">
        <v>10</v>
      </c>
      <c r="S181" s="2"/>
      <c r="T181" s="2"/>
      <c r="U181" s="2"/>
    </row>
    <row r="182" spans="1:21" s="49" customFormat="1" ht="12.75" customHeight="1" x14ac:dyDescent="0.2">
      <c r="A182" s="238">
        <v>7</v>
      </c>
      <c r="B182" s="186"/>
      <c r="C182" s="9">
        <v>2</v>
      </c>
      <c r="D182" s="10" t="s">
        <v>142</v>
      </c>
      <c r="E182" s="90" t="s">
        <v>100</v>
      </c>
      <c r="F182" s="12" t="s">
        <v>32</v>
      </c>
      <c r="G182" s="13" t="s">
        <v>25</v>
      </c>
      <c r="H182" s="111">
        <f t="shared" si="34"/>
        <v>30</v>
      </c>
      <c r="I182" s="112">
        <f t="shared" si="35"/>
        <v>10</v>
      </c>
      <c r="J182" s="14">
        <v>30</v>
      </c>
      <c r="K182" s="114"/>
      <c r="L182" s="114"/>
      <c r="M182" s="114"/>
      <c r="N182" s="114">
        <v>10</v>
      </c>
      <c r="O182" s="119">
        <v>2</v>
      </c>
      <c r="P182" s="115">
        <v>1.6</v>
      </c>
      <c r="Q182" s="116">
        <v>0.4</v>
      </c>
      <c r="R182" s="117">
        <v>10</v>
      </c>
      <c r="S182" s="2"/>
      <c r="T182" s="2"/>
      <c r="U182" s="2"/>
    </row>
    <row r="183" spans="1:21" s="49" customFormat="1" ht="12.75" customHeight="1" x14ac:dyDescent="0.2">
      <c r="A183" s="183" t="s">
        <v>121</v>
      </c>
      <c r="B183" s="156"/>
      <c r="C183" s="153"/>
      <c r="D183" s="153"/>
      <c r="E183" s="153"/>
      <c r="F183" s="153"/>
      <c r="G183" s="150"/>
      <c r="H183" s="20">
        <f t="shared" ref="H183:R183" si="37">SUM(H176:H182)</f>
        <v>150</v>
      </c>
      <c r="I183" s="20">
        <f t="shared" si="37"/>
        <v>110</v>
      </c>
      <c r="J183" s="20">
        <f t="shared" si="37"/>
        <v>90</v>
      </c>
      <c r="K183" s="20">
        <f t="shared" si="37"/>
        <v>60</v>
      </c>
      <c r="L183" s="20">
        <f t="shared" si="37"/>
        <v>0</v>
      </c>
      <c r="M183" s="20">
        <f t="shared" si="37"/>
        <v>0</v>
      </c>
      <c r="N183" s="20">
        <f t="shared" si="37"/>
        <v>110</v>
      </c>
      <c r="O183" s="20">
        <f t="shared" si="37"/>
        <v>14</v>
      </c>
      <c r="P183" s="20">
        <f t="shared" si="37"/>
        <v>9.6</v>
      </c>
      <c r="Q183" s="20">
        <f t="shared" si="37"/>
        <v>4.4000000000000004</v>
      </c>
      <c r="R183" s="20">
        <f t="shared" si="37"/>
        <v>90</v>
      </c>
      <c r="S183" s="2"/>
      <c r="T183" s="2"/>
      <c r="U183" s="2"/>
    </row>
    <row r="184" spans="1:21" s="49" customFormat="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s="49" customFormat="1" ht="12.75" customHeight="1" x14ac:dyDescent="0.2">
      <c r="A185" s="146" t="s">
        <v>123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2"/>
      <c r="T185" s="2"/>
      <c r="U185" s="2"/>
    </row>
    <row r="186" spans="1:21" s="49" customFormat="1" ht="13.5" customHeight="1" x14ac:dyDescent="0.2">
      <c r="A186" s="134" t="s">
        <v>9</v>
      </c>
      <c r="B186" s="137" t="s">
        <v>10</v>
      </c>
      <c r="C186" s="137" t="s">
        <v>11</v>
      </c>
      <c r="D186" s="157" t="s">
        <v>12</v>
      </c>
      <c r="E186" s="158" t="s">
        <v>13</v>
      </c>
      <c r="F186" s="158" t="s">
        <v>14</v>
      </c>
      <c r="G186" s="157" t="s">
        <v>15</v>
      </c>
      <c r="H186" s="155" t="s">
        <v>16</v>
      </c>
      <c r="I186" s="156"/>
      <c r="J186" s="156"/>
      <c r="K186" s="156"/>
      <c r="L186" s="156"/>
      <c r="M186" s="156"/>
      <c r="N186" s="166"/>
      <c r="O186" s="155" t="s">
        <v>17</v>
      </c>
      <c r="P186" s="156"/>
      <c r="Q186" s="156"/>
      <c r="R186" s="179" t="s">
        <v>112</v>
      </c>
      <c r="S186" s="2"/>
      <c r="T186" s="2"/>
      <c r="U186" s="2"/>
    </row>
    <row r="187" spans="1:21" s="49" customFormat="1" ht="13.5" customHeight="1" x14ac:dyDescent="0.2">
      <c r="A187" s="135"/>
      <c r="B187" s="138"/>
      <c r="C187" s="138"/>
      <c r="D187" s="135"/>
      <c r="E187" s="135"/>
      <c r="F187" s="135"/>
      <c r="G187" s="135"/>
      <c r="H187" s="167" t="s">
        <v>18</v>
      </c>
      <c r="I187" s="168"/>
      <c r="J187" s="154" t="s">
        <v>19</v>
      </c>
      <c r="K187" s="153"/>
      <c r="L187" s="153"/>
      <c r="M187" s="153"/>
      <c r="N187" s="150"/>
      <c r="O187" s="162" t="s">
        <v>20</v>
      </c>
      <c r="P187" s="163" t="s">
        <v>19</v>
      </c>
      <c r="Q187" s="164"/>
      <c r="R187" s="145"/>
      <c r="S187" s="2"/>
      <c r="T187" s="2"/>
      <c r="U187" s="2"/>
    </row>
    <row r="188" spans="1:21" s="49" customFormat="1" ht="24" customHeight="1" x14ac:dyDescent="0.2">
      <c r="A188" s="135"/>
      <c r="B188" s="138"/>
      <c r="C188" s="138"/>
      <c r="D188" s="135"/>
      <c r="E188" s="135"/>
      <c r="F188" s="135"/>
      <c r="G188" s="135"/>
      <c r="H188" s="165"/>
      <c r="I188" s="166"/>
      <c r="J188" s="169" t="s">
        <v>119</v>
      </c>
      <c r="K188" s="153"/>
      <c r="L188" s="153"/>
      <c r="M188" s="150"/>
      <c r="N188" s="161" t="s">
        <v>21</v>
      </c>
      <c r="O188" s="135"/>
      <c r="P188" s="165"/>
      <c r="Q188" s="156"/>
      <c r="R188" s="145"/>
      <c r="S188" s="2"/>
      <c r="T188" s="2"/>
      <c r="U188" s="2"/>
    </row>
    <row r="189" spans="1:21" s="49" customFormat="1" ht="33" customHeight="1" x14ac:dyDescent="0.2">
      <c r="A189" s="135"/>
      <c r="B189" s="138"/>
      <c r="C189" s="139"/>
      <c r="D189" s="136"/>
      <c r="E189" s="136"/>
      <c r="F189" s="136"/>
      <c r="G189" s="136"/>
      <c r="H189" s="5" t="s">
        <v>103</v>
      </c>
      <c r="I189" s="6" t="s">
        <v>79</v>
      </c>
      <c r="J189" s="7" t="s">
        <v>104</v>
      </c>
      <c r="K189" s="7" t="s">
        <v>105</v>
      </c>
      <c r="L189" s="7" t="s">
        <v>106</v>
      </c>
      <c r="M189" s="7" t="s">
        <v>107</v>
      </c>
      <c r="N189" s="136"/>
      <c r="O189" s="136"/>
      <c r="P189" s="8" t="s">
        <v>80</v>
      </c>
      <c r="Q189" s="59" t="s">
        <v>79</v>
      </c>
      <c r="R189" s="145"/>
      <c r="S189" s="2"/>
      <c r="T189" s="2"/>
      <c r="U189" s="2"/>
    </row>
    <row r="190" spans="1:21" s="49" customFormat="1" ht="12.75" customHeight="1" x14ac:dyDescent="0.2">
      <c r="A190" s="238">
        <v>1</v>
      </c>
      <c r="B190" s="184" t="s">
        <v>22</v>
      </c>
      <c r="C190" s="9">
        <v>1</v>
      </c>
      <c r="D190" s="104" t="s">
        <v>208</v>
      </c>
      <c r="E190" s="246" t="s">
        <v>98</v>
      </c>
      <c r="F190" s="247" t="s">
        <v>34</v>
      </c>
      <c r="G190" s="115" t="s">
        <v>25</v>
      </c>
      <c r="H190" s="111">
        <f t="shared" ref="H190:H202" si="38">J190+K190+L190+M190</f>
        <v>15</v>
      </c>
      <c r="I190" s="112">
        <v>10</v>
      </c>
      <c r="J190" s="114"/>
      <c r="K190" s="114">
        <v>15</v>
      </c>
      <c r="L190" s="114"/>
      <c r="M190" s="114"/>
      <c r="N190" s="114">
        <v>10</v>
      </c>
      <c r="O190" s="114">
        <v>1</v>
      </c>
      <c r="P190" s="115">
        <v>0.6</v>
      </c>
      <c r="Q190" s="116">
        <v>0.4</v>
      </c>
      <c r="R190" s="117"/>
      <c r="S190" s="2"/>
      <c r="T190" s="2"/>
      <c r="U190" s="2"/>
    </row>
    <row r="191" spans="1:21" s="49" customFormat="1" ht="12.75" customHeight="1" x14ac:dyDescent="0.2">
      <c r="A191" s="238">
        <v>2</v>
      </c>
      <c r="B191" s="185"/>
      <c r="C191" s="9">
        <v>1</v>
      </c>
      <c r="D191" s="104" t="s">
        <v>135</v>
      </c>
      <c r="E191" s="246" t="s">
        <v>37</v>
      </c>
      <c r="F191" s="247" t="s">
        <v>34</v>
      </c>
      <c r="G191" s="115" t="s">
        <v>25</v>
      </c>
      <c r="H191" s="111">
        <f t="shared" si="38"/>
        <v>30</v>
      </c>
      <c r="I191" s="112">
        <f t="shared" ref="I191:I202" si="39">N191</f>
        <v>15</v>
      </c>
      <c r="J191" s="114"/>
      <c r="K191" s="114">
        <v>30</v>
      </c>
      <c r="L191" s="114"/>
      <c r="M191" s="114"/>
      <c r="N191" s="114">
        <v>15</v>
      </c>
      <c r="O191" s="114">
        <v>2</v>
      </c>
      <c r="P191" s="115">
        <v>1.4</v>
      </c>
      <c r="Q191" s="116">
        <v>0.6</v>
      </c>
      <c r="R191" s="117">
        <v>5</v>
      </c>
      <c r="S191" s="2"/>
      <c r="T191" s="2"/>
      <c r="U191" s="2"/>
    </row>
    <row r="192" spans="1:21" s="49" customFormat="1" ht="12.75" customHeight="1" x14ac:dyDescent="0.2">
      <c r="A192" s="238">
        <v>3</v>
      </c>
      <c r="B192" s="185"/>
      <c r="C192" s="9">
        <v>1</v>
      </c>
      <c r="D192" s="104" t="s">
        <v>136</v>
      </c>
      <c r="E192" s="246" t="s">
        <v>38</v>
      </c>
      <c r="F192" s="247" t="s">
        <v>34</v>
      </c>
      <c r="G192" s="115" t="s">
        <v>25</v>
      </c>
      <c r="H192" s="111">
        <f t="shared" si="38"/>
        <v>15</v>
      </c>
      <c r="I192" s="112">
        <f t="shared" si="39"/>
        <v>30</v>
      </c>
      <c r="J192" s="114"/>
      <c r="K192" s="114">
        <v>15</v>
      </c>
      <c r="L192" s="114"/>
      <c r="M192" s="114"/>
      <c r="N192" s="114">
        <v>30</v>
      </c>
      <c r="O192" s="114">
        <v>2</v>
      </c>
      <c r="P192" s="115">
        <v>0.8</v>
      </c>
      <c r="Q192" s="116">
        <v>1.2</v>
      </c>
      <c r="R192" s="117">
        <v>5</v>
      </c>
      <c r="S192" s="2"/>
      <c r="T192" s="2"/>
      <c r="U192" s="2"/>
    </row>
    <row r="193" spans="1:21" s="106" customFormat="1" ht="12.75" customHeight="1" x14ac:dyDescent="0.2">
      <c r="A193" s="238">
        <v>4</v>
      </c>
      <c r="B193" s="185"/>
      <c r="C193" s="9">
        <v>1</v>
      </c>
      <c r="D193" s="104" t="s">
        <v>209</v>
      </c>
      <c r="E193" s="246" t="s">
        <v>210</v>
      </c>
      <c r="F193" s="247" t="s">
        <v>211</v>
      </c>
      <c r="G193" s="115" t="s">
        <v>25</v>
      </c>
      <c r="H193" s="111">
        <v>15</v>
      </c>
      <c r="I193" s="112">
        <v>10</v>
      </c>
      <c r="J193" s="114">
        <v>15</v>
      </c>
      <c r="K193" s="114"/>
      <c r="L193" s="114"/>
      <c r="M193" s="114"/>
      <c r="N193" s="114">
        <v>10</v>
      </c>
      <c r="O193" s="114">
        <v>1</v>
      </c>
      <c r="P193" s="115">
        <v>0.6</v>
      </c>
      <c r="Q193" s="116">
        <v>0.4</v>
      </c>
      <c r="R193" s="117"/>
      <c r="S193" s="2"/>
      <c r="T193" s="2"/>
      <c r="U193" s="2"/>
    </row>
    <row r="194" spans="1:21" s="49" customFormat="1" ht="12.75" customHeight="1" x14ac:dyDescent="0.2">
      <c r="A194" s="238">
        <v>5</v>
      </c>
      <c r="B194" s="185"/>
      <c r="C194" s="9">
        <v>2</v>
      </c>
      <c r="D194" s="104" t="s">
        <v>216</v>
      </c>
      <c r="E194" s="246" t="s">
        <v>98</v>
      </c>
      <c r="F194" s="247" t="s">
        <v>34</v>
      </c>
      <c r="G194" s="115" t="s">
        <v>25</v>
      </c>
      <c r="H194" s="111">
        <f t="shared" ref="H194" si="40">J194+K194+L194+M194</f>
        <v>15</v>
      </c>
      <c r="I194" s="112">
        <f t="shared" ref="I194" si="41">N194</f>
        <v>35</v>
      </c>
      <c r="J194" s="85"/>
      <c r="K194" s="114">
        <v>15</v>
      </c>
      <c r="L194" s="114"/>
      <c r="M194" s="114"/>
      <c r="N194" s="114">
        <v>35</v>
      </c>
      <c r="O194" s="115">
        <v>2</v>
      </c>
      <c r="P194" s="115">
        <v>0.6</v>
      </c>
      <c r="Q194" s="116">
        <v>1.4</v>
      </c>
      <c r="R194" s="117"/>
      <c r="S194" s="2"/>
      <c r="T194" s="2"/>
      <c r="U194" s="2"/>
    </row>
    <row r="195" spans="1:21" s="49" customFormat="1" ht="12.75" customHeight="1" x14ac:dyDescent="0.2">
      <c r="A195" s="238">
        <v>6</v>
      </c>
      <c r="B195" s="185"/>
      <c r="C195" s="9">
        <v>2</v>
      </c>
      <c r="D195" s="104" t="s">
        <v>143</v>
      </c>
      <c r="E195" s="246" t="s">
        <v>37</v>
      </c>
      <c r="F195" s="247" t="s">
        <v>34</v>
      </c>
      <c r="G195" s="115" t="s">
        <v>25</v>
      </c>
      <c r="H195" s="111">
        <f t="shared" si="38"/>
        <v>30</v>
      </c>
      <c r="I195" s="112">
        <f t="shared" si="39"/>
        <v>20</v>
      </c>
      <c r="J195" s="114"/>
      <c r="K195" s="114">
        <v>30</v>
      </c>
      <c r="L195" s="114"/>
      <c r="M195" s="114"/>
      <c r="N195" s="114">
        <v>20</v>
      </c>
      <c r="O195" s="114">
        <v>2</v>
      </c>
      <c r="P195" s="115">
        <v>1.2000000000000002</v>
      </c>
      <c r="Q195" s="116">
        <v>0.8</v>
      </c>
      <c r="R195" s="117"/>
      <c r="S195" s="2"/>
      <c r="T195" s="2"/>
      <c r="U195" s="2"/>
    </row>
    <row r="196" spans="1:21" s="49" customFormat="1" ht="12.75" customHeight="1" x14ac:dyDescent="0.2">
      <c r="A196" s="238">
        <v>7</v>
      </c>
      <c r="B196" s="186"/>
      <c r="C196" s="9">
        <v>2</v>
      </c>
      <c r="D196" s="104" t="s">
        <v>144</v>
      </c>
      <c r="E196" s="246" t="s">
        <v>38</v>
      </c>
      <c r="F196" s="247" t="s">
        <v>34</v>
      </c>
      <c r="G196" s="115" t="s">
        <v>25</v>
      </c>
      <c r="H196" s="111">
        <f t="shared" si="38"/>
        <v>15</v>
      </c>
      <c r="I196" s="112">
        <f t="shared" si="39"/>
        <v>35</v>
      </c>
      <c r="J196" s="114"/>
      <c r="K196" s="114">
        <v>15</v>
      </c>
      <c r="L196" s="114"/>
      <c r="M196" s="114"/>
      <c r="N196" s="114">
        <v>35</v>
      </c>
      <c r="O196" s="114">
        <v>2</v>
      </c>
      <c r="P196" s="115">
        <v>0.6</v>
      </c>
      <c r="Q196" s="116">
        <v>1.4</v>
      </c>
      <c r="R196" s="117"/>
      <c r="S196" s="2"/>
      <c r="T196" s="2"/>
      <c r="U196" s="2"/>
    </row>
    <row r="197" spans="1:21" s="49" customFormat="1" ht="12.75" customHeight="1" x14ac:dyDescent="0.2">
      <c r="A197" s="238">
        <v>8</v>
      </c>
      <c r="B197" s="184" t="s">
        <v>45</v>
      </c>
      <c r="C197" s="109">
        <v>3</v>
      </c>
      <c r="D197" s="121" t="s">
        <v>193</v>
      </c>
      <c r="E197" s="248" t="s">
        <v>47</v>
      </c>
      <c r="F197" s="249" t="s">
        <v>34</v>
      </c>
      <c r="G197" s="250" t="s">
        <v>25</v>
      </c>
      <c r="H197" s="240">
        <f t="shared" si="38"/>
        <v>30</v>
      </c>
      <c r="I197" s="230">
        <f t="shared" si="39"/>
        <v>0</v>
      </c>
      <c r="J197" s="45"/>
      <c r="K197" s="45">
        <v>30</v>
      </c>
      <c r="L197" s="45"/>
      <c r="M197" s="45"/>
      <c r="N197" s="45">
        <v>0</v>
      </c>
      <c r="O197" s="55">
        <v>1</v>
      </c>
      <c r="P197" s="55">
        <v>1</v>
      </c>
      <c r="Q197" s="241">
        <v>0</v>
      </c>
      <c r="R197" s="242"/>
      <c r="S197" s="2"/>
      <c r="T197" s="2"/>
      <c r="U197" s="2"/>
    </row>
    <row r="198" spans="1:21" s="49" customFormat="1" ht="12.75" customHeight="1" x14ac:dyDescent="0.2">
      <c r="A198" s="238">
        <v>9</v>
      </c>
      <c r="B198" s="185"/>
      <c r="C198" s="131">
        <v>3</v>
      </c>
      <c r="D198" s="100" t="s">
        <v>217</v>
      </c>
      <c r="E198" s="251" t="s">
        <v>98</v>
      </c>
      <c r="F198" s="252" t="s">
        <v>34</v>
      </c>
      <c r="G198" s="117" t="s">
        <v>25</v>
      </c>
      <c r="H198" s="237">
        <f t="shared" si="38"/>
        <v>15</v>
      </c>
      <c r="I198" s="233">
        <f t="shared" si="39"/>
        <v>10</v>
      </c>
      <c r="J198" s="54"/>
      <c r="K198" s="52">
        <v>15</v>
      </c>
      <c r="L198" s="52"/>
      <c r="M198" s="245"/>
      <c r="N198" s="245">
        <v>10</v>
      </c>
      <c r="O198" s="117">
        <v>1</v>
      </c>
      <c r="P198" s="117">
        <v>0.6</v>
      </c>
      <c r="Q198" s="117">
        <v>0.4</v>
      </c>
      <c r="R198" s="117"/>
      <c r="S198" s="2"/>
      <c r="T198" s="2"/>
      <c r="U198" s="2"/>
    </row>
    <row r="199" spans="1:21" s="49" customFormat="1" ht="12.75" customHeight="1" x14ac:dyDescent="0.2">
      <c r="A199" s="238">
        <v>10</v>
      </c>
      <c r="B199" s="185"/>
      <c r="C199" s="131">
        <v>3</v>
      </c>
      <c r="D199" s="100" t="s">
        <v>149</v>
      </c>
      <c r="E199" s="251" t="s">
        <v>37</v>
      </c>
      <c r="F199" s="252" t="s">
        <v>34</v>
      </c>
      <c r="G199" s="117" t="s">
        <v>25</v>
      </c>
      <c r="H199" s="237">
        <f t="shared" si="38"/>
        <v>30</v>
      </c>
      <c r="I199" s="233">
        <f t="shared" si="39"/>
        <v>20</v>
      </c>
      <c r="J199" s="52"/>
      <c r="K199" s="52">
        <v>30</v>
      </c>
      <c r="L199" s="52"/>
      <c r="M199" s="52"/>
      <c r="N199" s="52">
        <v>20</v>
      </c>
      <c r="O199" s="52">
        <v>2</v>
      </c>
      <c r="P199" s="71">
        <v>1.2</v>
      </c>
      <c r="Q199" s="71">
        <v>0.8</v>
      </c>
      <c r="R199" s="71"/>
      <c r="S199" s="2"/>
      <c r="T199" s="2"/>
      <c r="U199" s="2"/>
    </row>
    <row r="200" spans="1:21" s="49" customFormat="1" ht="12.75" customHeight="1" x14ac:dyDescent="0.2">
      <c r="A200" s="238">
        <v>11</v>
      </c>
      <c r="B200" s="185"/>
      <c r="C200" s="129">
        <v>3</v>
      </c>
      <c r="D200" s="253" t="s">
        <v>48</v>
      </c>
      <c r="E200" s="254" t="s">
        <v>49</v>
      </c>
      <c r="F200" s="255" t="s">
        <v>34</v>
      </c>
      <c r="G200" s="119" t="s">
        <v>25</v>
      </c>
      <c r="H200" s="243">
        <f t="shared" si="38"/>
        <v>54</v>
      </c>
      <c r="I200" s="234">
        <f t="shared" si="39"/>
        <v>6</v>
      </c>
      <c r="J200" s="46"/>
      <c r="K200" s="25"/>
      <c r="L200" s="46"/>
      <c r="M200" s="46">
        <v>54</v>
      </c>
      <c r="N200" s="46">
        <v>6</v>
      </c>
      <c r="O200" s="23">
        <v>2</v>
      </c>
      <c r="P200" s="23">
        <v>1.8</v>
      </c>
      <c r="Q200" s="63">
        <v>0.2</v>
      </c>
      <c r="R200" s="244"/>
      <c r="S200" s="2"/>
      <c r="T200" s="2"/>
      <c r="U200" s="2"/>
    </row>
    <row r="201" spans="1:21" s="49" customFormat="1" ht="12.75" customHeight="1" x14ac:dyDescent="0.2">
      <c r="A201" s="238">
        <v>12</v>
      </c>
      <c r="B201" s="185"/>
      <c r="C201" s="9">
        <v>4</v>
      </c>
      <c r="D201" s="104" t="s">
        <v>194</v>
      </c>
      <c r="E201" s="248" t="s">
        <v>47</v>
      </c>
      <c r="F201" s="247" t="s">
        <v>34</v>
      </c>
      <c r="G201" s="115" t="s">
        <v>25</v>
      </c>
      <c r="H201" s="111">
        <f t="shared" si="38"/>
        <v>45</v>
      </c>
      <c r="I201" s="112">
        <f t="shared" si="39"/>
        <v>5</v>
      </c>
      <c r="J201" s="14"/>
      <c r="K201" s="14">
        <v>45</v>
      </c>
      <c r="L201" s="14"/>
      <c r="M201" s="14"/>
      <c r="N201" s="14">
        <v>5</v>
      </c>
      <c r="O201" s="13">
        <v>2</v>
      </c>
      <c r="P201" s="13">
        <v>1.7999999999999998</v>
      </c>
      <c r="Q201" s="60">
        <v>0.2</v>
      </c>
      <c r="R201" s="71"/>
      <c r="S201" s="2"/>
      <c r="T201" s="2"/>
      <c r="U201" s="2"/>
    </row>
    <row r="202" spans="1:21" s="49" customFormat="1" ht="12.75" customHeight="1" x14ac:dyDescent="0.2">
      <c r="A202" s="238">
        <v>13</v>
      </c>
      <c r="B202" s="185"/>
      <c r="C202" s="9">
        <v>4</v>
      </c>
      <c r="D202" s="104" t="s">
        <v>218</v>
      </c>
      <c r="E202" s="246" t="s">
        <v>98</v>
      </c>
      <c r="F202" s="247" t="s">
        <v>34</v>
      </c>
      <c r="G202" s="115" t="s">
        <v>25</v>
      </c>
      <c r="H202" s="111">
        <f t="shared" si="38"/>
        <v>15</v>
      </c>
      <c r="I202" s="112">
        <f t="shared" si="39"/>
        <v>35</v>
      </c>
      <c r="J202" s="106"/>
      <c r="K202" s="14">
        <v>15</v>
      </c>
      <c r="L202" s="14"/>
      <c r="M202" s="114"/>
      <c r="N202" s="114">
        <v>35</v>
      </c>
      <c r="O202" s="115">
        <v>2</v>
      </c>
      <c r="P202" s="115">
        <v>0.6</v>
      </c>
      <c r="Q202" s="116">
        <v>1.4</v>
      </c>
      <c r="R202" s="117"/>
      <c r="S202" s="2"/>
      <c r="T202" s="2"/>
      <c r="U202" s="2"/>
    </row>
    <row r="203" spans="1:21" s="49" customFormat="1" ht="12.75" customHeight="1" x14ac:dyDescent="0.2">
      <c r="A203" s="238">
        <v>14</v>
      </c>
      <c r="B203" s="185"/>
      <c r="C203" s="9">
        <v>4</v>
      </c>
      <c r="D203" s="104" t="s">
        <v>154</v>
      </c>
      <c r="E203" s="246" t="s">
        <v>37</v>
      </c>
      <c r="F203" s="247" t="s">
        <v>34</v>
      </c>
      <c r="G203" s="115" t="s">
        <v>25</v>
      </c>
      <c r="H203" s="111">
        <f t="shared" ref="H190:H211" si="42">J203+K203+L203+M203</f>
        <v>30</v>
      </c>
      <c r="I203" s="112">
        <f t="shared" ref="I190:I211" si="43">N203</f>
        <v>20</v>
      </c>
      <c r="J203" s="14"/>
      <c r="K203" s="14">
        <v>30</v>
      </c>
      <c r="L203" s="14"/>
      <c r="M203" s="14"/>
      <c r="N203" s="14">
        <v>20</v>
      </c>
      <c r="O203" s="14">
        <v>2</v>
      </c>
      <c r="P203" s="13">
        <v>1.2</v>
      </c>
      <c r="Q203" s="60">
        <v>0.8</v>
      </c>
      <c r="R203" s="71"/>
      <c r="S203" s="2"/>
      <c r="T203" s="2"/>
      <c r="U203" s="2"/>
    </row>
    <row r="204" spans="1:21" s="49" customFormat="1" ht="12.75" customHeight="1" x14ac:dyDescent="0.2">
      <c r="A204" s="238">
        <v>15</v>
      </c>
      <c r="B204" s="186"/>
      <c r="C204" s="9">
        <v>4</v>
      </c>
      <c r="D204" s="256" t="s">
        <v>54</v>
      </c>
      <c r="E204" s="246" t="s">
        <v>55</v>
      </c>
      <c r="F204" s="247" t="s">
        <v>34</v>
      </c>
      <c r="G204" s="115" t="s">
        <v>25</v>
      </c>
      <c r="H204" s="111">
        <f t="shared" si="42"/>
        <v>54</v>
      </c>
      <c r="I204" s="112">
        <f t="shared" si="43"/>
        <v>6</v>
      </c>
      <c r="J204" s="14"/>
      <c r="K204" s="25"/>
      <c r="L204" s="14"/>
      <c r="M204" s="14">
        <v>54</v>
      </c>
      <c r="N204" s="14">
        <v>6</v>
      </c>
      <c r="O204" s="13">
        <v>2</v>
      </c>
      <c r="P204" s="13">
        <v>1.8</v>
      </c>
      <c r="Q204" s="60">
        <v>0.2</v>
      </c>
      <c r="R204" s="71"/>
      <c r="S204" s="2"/>
      <c r="T204" s="2"/>
      <c r="U204" s="2"/>
    </row>
    <row r="205" spans="1:21" s="49" customFormat="1" ht="12.75" customHeight="1" x14ac:dyDescent="0.2">
      <c r="A205" s="238">
        <v>16</v>
      </c>
      <c r="B205" s="184" t="s">
        <v>59</v>
      </c>
      <c r="C205" s="9">
        <v>5</v>
      </c>
      <c r="D205" s="104" t="s">
        <v>195</v>
      </c>
      <c r="E205" s="90" t="s">
        <v>47</v>
      </c>
      <c r="F205" s="12" t="s">
        <v>34</v>
      </c>
      <c r="G205" s="13" t="s">
        <v>40</v>
      </c>
      <c r="H205" s="111">
        <f t="shared" si="42"/>
        <v>45</v>
      </c>
      <c r="I205" s="112">
        <f t="shared" si="43"/>
        <v>50</v>
      </c>
      <c r="J205" s="14"/>
      <c r="K205" s="14">
        <v>45</v>
      </c>
      <c r="L205" s="46"/>
      <c r="M205" s="91"/>
      <c r="N205" s="14">
        <v>50</v>
      </c>
      <c r="O205" s="13">
        <v>4</v>
      </c>
      <c r="P205" s="13">
        <v>2</v>
      </c>
      <c r="Q205" s="60">
        <v>2</v>
      </c>
      <c r="R205" s="71">
        <v>5</v>
      </c>
      <c r="S205" s="2"/>
      <c r="T205" s="2"/>
      <c r="U205" s="2"/>
    </row>
    <row r="206" spans="1:21" s="49" customFormat="1" ht="12.75" customHeight="1" x14ac:dyDescent="0.2">
      <c r="A206" s="238">
        <v>17</v>
      </c>
      <c r="B206" s="185"/>
      <c r="C206" s="9">
        <v>5</v>
      </c>
      <c r="D206" s="10" t="s">
        <v>159</v>
      </c>
      <c r="E206" s="11" t="s">
        <v>35</v>
      </c>
      <c r="F206" s="12" t="s">
        <v>34</v>
      </c>
      <c r="G206" s="13" t="s">
        <v>25</v>
      </c>
      <c r="H206" s="111">
        <f t="shared" si="42"/>
        <v>15</v>
      </c>
      <c r="I206" s="112">
        <f t="shared" si="43"/>
        <v>35</v>
      </c>
      <c r="J206" s="14"/>
      <c r="K206" s="14">
        <v>15</v>
      </c>
      <c r="L206" s="14"/>
      <c r="M206" s="14"/>
      <c r="N206" s="14">
        <v>35</v>
      </c>
      <c r="O206" s="13">
        <v>2</v>
      </c>
      <c r="P206" s="13">
        <v>0.6</v>
      </c>
      <c r="Q206" s="60">
        <v>1.4</v>
      </c>
      <c r="R206" s="71"/>
      <c r="S206" s="2"/>
      <c r="T206" s="2"/>
      <c r="U206" s="2"/>
    </row>
    <row r="207" spans="1:21" s="49" customFormat="1" ht="12.75" customHeight="1" x14ac:dyDescent="0.2">
      <c r="A207" s="238">
        <v>18</v>
      </c>
      <c r="B207" s="185"/>
      <c r="C207" s="9">
        <v>5</v>
      </c>
      <c r="D207" s="10" t="s">
        <v>160</v>
      </c>
      <c r="E207" s="11" t="s">
        <v>37</v>
      </c>
      <c r="F207" s="12" t="s">
        <v>34</v>
      </c>
      <c r="G207" s="13" t="s">
        <v>25</v>
      </c>
      <c r="H207" s="111">
        <f t="shared" si="42"/>
        <v>30</v>
      </c>
      <c r="I207" s="112">
        <f t="shared" si="43"/>
        <v>20</v>
      </c>
      <c r="J207" s="14"/>
      <c r="K207" s="14">
        <v>30</v>
      </c>
      <c r="L207" s="14"/>
      <c r="M207" s="14"/>
      <c r="N207" s="14">
        <v>20</v>
      </c>
      <c r="O207" s="14">
        <v>2</v>
      </c>
      <c r="P207" s="13">
        <v>1.2</v>
      </c>
      <c r="Q207" s="60">
        <v>0.8</v>
      </c>
      <c r="R207" s="71"/>
      <c r="S207" s="2"/>
      <c r="T207" s="2"/>
      <c r="U207" s="2"/>
    </row>
    <row r="208" spans="1:21" s="49" customFormat="1" ht="12.75" customHeight="1" x14ac:dyDescent="0.2">
      <c r="A208" s="238">
        <v>19</v>
      </c>
      <c r="B208" s="185"/>
      <c r="C208" s="9">
        <v>5</v>
      </c>
      <c r="D208" s="26" t="s">
        <v>60</v>
      </c>
      <c r="E208" s="11" t="s">
        <v>55</v>
      </c>
      <c r="F208" s="12" t="s">
        <v>34</v>
      </c>
      <c r="G208" s="13" t="s">
        <v>25</v>
      </c>
      <c r="H208" s="111">
        <f t="shared" si="42"/>
        <v>54</v>
      </c>
      <c r="I208" s="112">
        <f t="shared" si="43"/>
        <v>6</v>
      </c>
      <c r="J208" s="14"/>
      <c r="K208" s="25"/>
      <c r="L208" s="14"/>
      <c r="M208" s="114">
        <v>54</v>
      </c>
      <c r="N208" s="114">
        <v>6</v>
      </c>
      <c r="O208" s="115">
        <v>2</v>
      </c>
      <c r="P208" s="115">
        <v>1.8</v>
      </c>
      <c r="Q208" s="116">
        <v>0.2</v>
      </c>
      <c r="R208" s="71"/>
      <c r="S208" s="2"/>
      <c r="T208" s="2"/>
      <c r="U208" s="2"/>
    </row>
    <row r="209" spans="1:21" s="49" customFormat="1" ht="12.75" customHeight="1" x14ac:dyDescent="0.2">
      <c r="A209" s="238">
        <v>20</v>
      </c>
      <c r="B209" s="185"/>
      <c r="C209" s="9">
        <v>6</v>
      </c>
      <c r="D209" s="10" t="s">
        <v>166</v>
      </c>
      <c r="E209" s="11" t="s">
        <v>35</v>
      </c>
      <c r="F209" s="12" t="s">
        <v>34</v>
      </c>
      <c r="G209" s="13" t="s">
        <v>40</v>
      </c>
      <c r="H209" s="111">
        <f t="shared" si="42"/>
        <v>15</v>
      </c>
      <c r="I209" s="112">
        <f t="shared" si="43"/>
        <v>10</v>
      </c>
      <c r="J209" s="14"/>
      <c r="K209" s="14">
        <v>15</v>
      </c>
      <c r="L209" s="14"/>
      <c r="M209" s="114"/>
      <c r="N209" s="114">
        <v>10</v>
      </c>
      <c r="O209" s="115">
        <v>1</v>
      </c>
      <c r="P209" s="115">
        <v>0.6</v>
      </c>
      <c r="Q209" s="116">
        <v>0.4</v>
      </c>
      <c r="R209" s="71"/>
      <c r="S209" s="2"/>
      <c r="T209" s="2"/>
      <c r="U209" s="2"/>
    </row>
    <row r="210" spans="1:21" s="49" customFormat="1" ht="12.75" customHeight="1" x14ac:dyDescent="0.2">
      <c r="A210" s="238">
        <v>21</v>
      </c>
      <c r="B210" s="185"/>
      <c r="C210" s="9">
        <v>6</v>
      </c>
      <c r="D210" s="10" t="s">
        <v>167</v>
      </c>
      <c r="E210" s="11" t="s">
        <v>37</v>
      </c>
      <c r="F210" s="12" t="s">
        <v>34</v>
      </c>
      <c r="G210" s="13" t="s">
        <v>40</v>
      </c>
      <c r="H210" s="111">
        <f t="shared" si="42"/>
        <v>30</v>
      </c>
      <c r="I210" s="112">
        <f t="shared" si="43"/>
        <v>15</v>
      </c>
      <c r="J210" s="14"/>
      <c r="K210" s="14">
        <v>30</v>
      </c>
      <c r="L210" s="14"/>
      <c r="M210" s="14"/>
      <c r="N210" s="14">
        <v>15</v>
      </c>
      <c r="O210" s="14">
        <v>2</v>
      </c>
      <c r="P210" s="13">
        <v>1.4</v>
      </c>
      <c r="Q210" s="60">
        <v>0.6</v>
      </c>
      <c r="R210" s="71">
        <v>5</v>
      </c>
      <c r="S210" s="2"/>
      <c r="T210" s="2"/>
      <c r="U210" s="2"/>
    </row>
    <row r="211" spans="1:21" s="49" customFormat="1" ht="12.75" customHeight="1" x14ac:dyDescent="0.2">
      <c r="A211" s="238">
        <v>22</v>
      </c>
      <c r="B211" s="186"/>
      <c r="C211" s="9">
        <v>6</v>
      </c>
      <c r="D211" s="26" t="s">
        <v>69</v>
      </c>
      <c r="E211" s="11" t="s">
        <v>49</v>
      </c>
      <c r="F211" s="12" t="s">
        <v>34</v>
      </c>
      <c r="G211" s="13" t="s">
        <v>25</v>
      </c>
      <c r="H211" s="111">
        <f t="shared" si="42"/>
        <v>54</v>
      </c>
      <c r="I211" s="112">
        <f t="shared" si="43"/>
        <v>6</v>
      </c>
      <c r="J211" s="14"/>
      <c r="K211" s="25"/>
      <c r="L211" s="14"/>
      <c r="M211" s="14">
        <v>54</v>
      </c>
      <c r="N211" s="14">
        <v>6</v>
      </c>
      <c r="O211" s="13">
        <v>2</v>
      </c>
      <c r="P211" s="13">
        <v>1.8</v>
      </c>
      <c r="Q211" s="60">
        <v>0.2</v>
      </c>
      <c r="R211" s="71"/>
      <c r="S211" s="2"/>
      <c r="T211" s="2"/>
      <c r="U211" s="2"/>
    </row>
    <row r="212" spans="1:21" s="49" customFormat="1" ht="12.75" customHeight="1" x14ac:dyDescent="0.2">
      <c r="A212" s="183" t="s">
        <v>121</v>
      </c>
      <c r="B212" s="156"/>
      <c r="C212" s="153"/>
      <c r="D212" s="153"/>
      <c r="E212" s="153"/>
      <c r="F212" s="153"/>
      <c r="G212" s="150"/>
      <c r="H212" s="20">
        <f t="shared" ref="H212:R212" si="44">SUM(H190:H211)</f>
        <v>651</v>
      </c>
      <c r="I212" s="20">
        <f t="shared" si="44"/>
        <v>399</v>
      </c>
      <c r="J212" s="20">
        <f t="shared" si="44"/>
        <v>15</v>
      </c>
      <c r="K212" s="20">
        <f t="shared" si="44"/>
        <v>420</v>
      </c>
      <c r="L212" s="20">
        <f t="shared" si="44"/>
        <v>0</v>
      </c>
      <c r="M212" s="20">
        <f t="shared" si="44"/>
        <v>216</v>
      </c>
      <c r="N212" s="20">
        <f t="shared" si="44"/>
        <v>399</v>
      </c>
      <c r="O212" s="20">
        <f t="shared" si="44"/>
        <v>41</v>
      </c>
      <c r="P212" s="20">
        <f t="shared" si="44"/>
        <v>25.2</v>
      </c>
      <c r="Q212" s="20">
        <f t="shared" si="44"/>
        <v>15.799999999999999</v>
      </c>
      <c r="R212" s="20">
        <f t="shared" si="44"/>
        <v>20</v>
      </c>
      <c r="S212" s="2"/>
      <c r="T212" s="2"/>
      <c r="U212" s="2"/>
    </row>
    <row r="213" spans="1:21" s="49" customFormat="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49" customFormat="1" ht="12.75" customHeight="1" x14ac:dyDescent="0.2">
      <c r="A214" s="146" t="s">
        <v>124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2"/>
      <c r="T214" s="2"/>
      <c r="U214" s="2"/>
    </row>
    <row r="215" spans="1:21" s="49" customFormat="1" ht="13.5" customHeight="1" x14ac:dyDescent="0.2">
      <c r="A215" s="134" t="s">
        <v>9</v>
      </c>
      <c r="B215" s="137" t="s">
        <v>10</v>
      </c>
      <c r="C215" s="137" t="s">
        <v>11</v>
      </c>
      <c r="D215" s="157" t="s">
        <v>12</v>
      </c>
      <c r="E215" s="158" t="s">
        <v>13</v>
      </c>
      <c r="F215" s="158" t="s">
        <v>14</v>
      </c>
      <c r="G215" s="157" t="s">
        <v>15</v>
      </c>
      <c r="H215" s="155" t="s">
        <v>16</v>
      </c>
      <c r="I215" s="156"/>
      <c r="J215" s="156"/>
      <c r="K215" s="156"/>
      <c r="L215" s="156"/>
      <c r="M215" s="156"/>
      <c r="N215" s="166"/>
      <c r="O215" s="155" t="s">
        <v>17</v>
      </c>
      <c r="P215" s="156"/>
      <c r="Q215" s="156"/>
      <c r="R215" s="179" t="s">
        <v>112</v>
      </c>
      <c r="S215" s="2"/>
      <c r="T215" s="2"/>
      <c r="U215" s="2"/>
    </row>
    <row r="216" spans="1:21" s="49" customFormat="1" ht="13.5" customHeight="1" x14ac:dyDescent="0.2">
      <c r="A216" s="135"/>
      <c r="B216" s="138"/>
      <c r="C216" s="138"/>
      <c r="D216" s="135"/>
      <c r="E216" s="135"/>
      <c r="F216" s="135"/>
      <c r="G216" s="135"/>
      <c r="H216" s="167" t="s">
        <v>18</v>
      </c>
      <c r="I216" s="168"/>
      <c r="J216" s="154" t="s">
        <v>19</v>
      </c>
      <c r="K216" s="153"/>
      <c r="L216" s="153"/>
      <c r="M216" s="153"/>
      <c r="N216" s="150"/>
      <c r="O216" s="162" t="s">
        <v>20</v>
      </c>
      <c r="P216" s="163" t="s">
        <v>19</v>
      </c>
      <c r="Q216" s="164"/>
      <c r="R216" s="145"/>
      <c r="S216" s="2"/>
      <c r="T216" s="2"/>
      <c r="U216" s="2"/>
    </row>
    <row r="217" spans="1:21" s="49" customFormat="1" ht="24" customHeight="1" x14ac:dyDescent="0.2">
      <c r="A217" s="135"/>
      <c r="B217" s="138"/>
      <c r="C217" s="138"/>
      <c r="D217" s="135"/>
      <c r="E217" s="135"/>
      <c r="F217" s="135"/>
      <c r="G217" s="135"/>
      <c r="H217" s="165"/>
      <c r="I217" s="166"/>
      <c r="J217" s="169" t="s">
        <v>119</v>
      </c>
      <c r="K217" s="153"/>
      <c r="L217" s="153"/>
      <c r="M217" s="150"/>
      <c r="N217" s="161" t="s">
        <v>21</v>
      </c>
      <c r="O217" s="135"/>
      <c r="P217" s="165"/>
      <c r="Q217" s="156"/>
      <c r="R217" s="145"/>
      <c r="S217" s="2"/>
      <c r="T217" s="2"/>
      <c r="U217" s="2"/>
    </row>
    <row r="218" spans="1:21" s="49" customFormat="1" ht="33" customHeight="1" x14ac:dyDescent="0.2">
      <c r="A218" s="135"/>
      <c r="B218" s="138"/>
      <c r="C218" s="139"/>
      <c r="D218" s="136"/>
      <c r="E218" s="136"/>
      <c r="F218" s="136"/>
      <c r="G218" s="136"/>
      <c r="H218" s="5" t="s">
        <v>103</v>
      </c>
      <c r="I218" s="6" t="s">
        <v>79</v>
      </c>
      <c r="J218" s="7" t="s">
        <v>104</v>
      </c>
      <c r="K218" s="7" t="s">
        <v>105</v>
      </c>
      <c r="L218" s="7" t="s">
        <v>106</v>
      </c>
      <c r="M218" s="7" t="s">
        <v>107</v>
      </c>
      <c r="N218" s="136"/>
      <c r="O218" s="136"/>
      <c r="P218" s="8" t="s">
        <v>80</v>
      </c>
      <c r="Q218" s="59" t="s">
        <v>79</v>
      </c>
      <c r="R218" s="145"/>
      <c r="S218" s="2"/>
      <c r="T218" s="2"/>
      <c r="U218" s="2"/>
    </row>
    <row r="219" spans="1:21" s="49" customFormat="1" ht="12.75" customHeight="1" x14ac:dyDescent="0.2">
      <c r="A219" s="238">
        <v>1</v>
      </c>
      <c r="B219" s="76" t="s">
        <v>22</v>
      </c>
      <c r="C219" s="9">
        <v>2</v>
      </c>
      <c r="D219" s="10" t="s">
        <v>41</v>
      </c>
      <c r="E219" s="11" t="s">
        <v>42</v>
      </c>
      <c r="F219" s="12" t="s">
        <v>36</v>
      </c>
      <c r="G219" s="13" t="s">
        <v>25</v>
      </c>
      <c r="H219" s="111">
        <f t="shared" ref="H219:H226" si="45">J219+K219+L219+M219</f>
        <v>30</v>
      </c>
      <c r="I219" s="112">
        <f t="shared" ref="I219:I226" si="46">N219</f>
        <v>20</v>
      </c>
      <c r="J219" s="14"/>
      <c r="K219" s="14">
        <v>30</v>
      </c>
      <c r="L219" s="14"/>
      <c r="M219" s="14"/>
      <c r="N219" s="14">
        <v>20</v>
      </c>
      <c r="O219" s="13">
        <v>2</v>
      </c>
      <c r="P219" s="13">
        <v>1.2</v>
      </c>
      <c r="Q219" s="60">
        <v>0.8</v>
      </c>
      <c r="R219" s="71"/>
      <c r="S219" s="2"/>
      <c r="T219" s="2"/>
      <c r="U219" s="2"/>
    </row>
    <row r="220" spans="1:21" s="49" customFormat="1" ht="12.75" customHeight="1" x14ac:dyDescent="0.2">
      <c r="A220" s="238">
        <v>2</v>
      </c>
      <c r="B220" s="211" t="s">
        <v>45</v>
      </c>
      <c r="C220" s="9">
        <v>3</v>
      </c>
      <c r="D220" s="10" t="s">
        <v>50</v>
      </c>
      <c r="E220" s="11" t="s">
        <v>42</v>
      </c>
      <c r="F220" s="12" t="s">
        <v>36</v>
      </c>
      <c r="G220" s="13" t="s">
        <v>25</v>
      </c>
      <c r="H220" s="111">
        <f t="shared" si="45"/>
        <v>30</v>
      </c>
      <c r="I220" s="112">
        <f t="shared" si="46"/>
        <v>20</v>
      </c>
      <c r="J220" s="14"/>
      <c r="K220" s="14">
        <v>30</v>
      </c>
      <c r="L220" s="14"/>
      <c r="M220" s="14"/>
      <c r="N220" s="14">
        <v>20</v>
      </c>
      <c r="O220" s="13">
        <v>2</v>
      </c>
      <c r="P220" s="13">
        <v>1.2</v>
      </c>
      <c r="Q220" s="60">
        <v>0.8</v>
      </c>
      <c r="R220" s="71"/>
      <c r="S220" s="2"/>
      <c r="T220" s="2"/>
      <c r="U220" s="2"/>
    </row>
    <row r="221" spans="1:21" s="49" customFormat="1" ht="12.75" customHeight="1" x14ac:dyDescent="0.2">
      <c r="A221" s="238">
        <v>3</v>
      </c>
      <c r="B221" s="211"/>
      <c r="C221" s="9">
        <v>3</v>
      </c>
      <c r="D221" s="10" t="s">
        <v>51</v>
      </c>
      <c r="E221" s="11" t="s">
        <v>52</v>
      </c>
      <c r="F221" s="12" t="s">
        <v>36</v>
      </c>
      <c r="G221" s="13" t="s">
        <v>25</v>
      </c>
      <c r="H221" s="111">
        <f t="shared" si="45"/>
        <v>30</v>
      </c>
      <c r="I221" s="112">
        <f t="shared" si="46"/>
        <v>20</v>
      </c>
      <c r="J221" s="14"/>
      <c r="K221" s="14">
        <v>30</v>
      </c>
      <c r="L221" s="14"/>
      <c r="M221" s="14"/>
      <c r="N221" s="14">
        <v>20</v>
      </c>
      <c r="O221" s="115">
        <v>2</v>
      </c>
      <c r="P221" s="115">
        <v>1.2</v>
      </c>
      <c r="Q221" s="116">
        <v>0.8</v>
      </c>
      <c r="R221" s="71"/>
      <c r="S221" s="2"/>
      <c r="T221" s="2"/>
      <c r="U221" s="2"/>
    </row>
    <row r="222" spans="1:21" s="49" customFormat="1" ht="12.75" customHeight="1" x14ac:dyDescent="0.2">
      <c r="A222" s="238">
        <v>4</v>
      </c>
      <c r="B222" s="211"/>
      <c r="C222" s="9">
        <v>3</v>
      </c>
      <c r="D222" s="104" t="s">
        <v>191</v>
      </c>
      <c r="E222" s="11" t="s">
        <v>108</v>
      </c>
      <c r="F222" s="12" t="s">
        <v>36</v>
      </c>
      <c r="G222" s="13" t="s">
        <v>25</v>
      </c>
      <c r="H222" s="111">
        <f t="shared" si="45"/>
        <v>30</v>
      </c>
      <c r="I222" s="112">
        <f t="shared" si="46"/>
        <v>0</v>
      </c>
      <c r="J222" s="14"/>
      <c r="K222" s="14">
        <v>30</v>
      </c>
      <c r="L222" s="14"/>
      <c r="M222" s="14"/>
      <c r="N222" s="14">
        <v>0</v>
      </c>
      <c r="O222" s="115">
        <v>0</v>
      </c>
      <c r="P222" s="115">
        <v>0</v>
      </c>
      <c r="Q222" s="116">
        <v>0</v>
      </c>
      <c r="R222" s="71"/>
      <c r="S222" s="2"/>
      <c r="T222" s="2"/>
      <c r="U222" s="2"/>
    </row>
    <row r="223" spans="1:21" s="49" customFormat="1" ht="12.75" customHeight="1" x14ac:dyDescent="0.2">
      <c r="A223" s="238">
        <v>5</v>
      </c>
      <c r="B223" s="211"/>
      <c r="C223" s="9">
        <v>4</v>
      </c>
      <c r="D223" s="104" t="s">
        <v>56</v>
      </c>
      <c r="E223" s="11" t="s">
        <v>42</v>
      </c>
      <c r="F223" s="12" t="s">
        <v>36</v>
      </c>
      <c r="G223" s="13" t="s">
        <v>25</v>
      </c>
      <c r="H223" s="111">
        <f t="shared" si="45"/>
        <v>30</v>
      </c>
      <c r="I223" s="112">
        <f t="shared" si="46"/>
        <v>20</v>
      </c>
      <c r="J223" s="14"/>
      <c r="K223" s="14">
        <v>30</v>
      </c>
      <c r="L223" s="14"/>
      <c r="M223" s="14"/>
      <c r="N223" s="14">
        <v>20</v>
      </c>
      <c r="O223" s="115">
        <v>2</v>
      </c>
      <c r="P223" s="115">
        <v>1.2</v>
      </c>
      <c r="Q223" s="116">
        <v>0.8</v>
      </c>
      <c r="R223" s="71"/>
      <c r="S223" s="2"/>
      <c r="T223" s="2"/>
      <c r="U223" s="2"/>
    </row>
    <row r="224" spans="1:21" s="49" customFormat="1" ht="12.75" customHeight="1" x14ac:dyDescent="0.2">
      <c r="A224" s="238">
        <v>6</v>
      </c>
      <c r="B224" s="211"/>
      <c r="C224" s="9">
        <v>4</v>
      </c>
      <c r="D224" s="104" t="s">
        <v>192</v>
      </c>
      <c r="E224" s="11" t="s">
        <v>108</v>
      </c>
      <c r="F224" s="12" t="s">
        <v>36</v>
      </c>
      <c r="G224" s="13" t="s">
        <v>25</v>
      </c>
      <c r="H224" s="111">
        <f t="shared" si="45"/>
        <v>30</v>
      </c>
      <c r="I224" s="112">
        <f t="shared" si="46"/>
        <v>0</v>
      </c>
      <c r="J224" s="14"/>
      <c r="K224" s="14">
        <v>30</v>
      </c>
      <c r="L224" s="14"/>
      <c r="M224" s="14"/>
      <c r="N224" s="14">
        <v>0</v>
      </c>
      <c r="O224" s="115">
        <v>0</v>
      </c>
      <c r="P224" s="115">
        <v>0</v>
      </c>
      <c r="Q224" s="116">
        <v>0</v>
      </c>
      <c r="R224" s="71"/>
      <c r="S224" s="2"/>
      <c r="T224" s="2"/>
      <c r="U224" s="2"/>
    </row>
    <row r="225" spans="1:21" s="49" customFormat="1" ht="12.75" customHeight="1" x14ac:dyDescent="0.2">
      <c r="A225" s="238">
        <v>7</v>
      </c>
      <c r="B225" s="211" t="s">
        <v>59</v>
      </c>
      <c r="C225" s="9">
        <v>5</v>
      </c>
      <c r="D225" s="10" t="s">
        <v>61</v>
      </c>
      <c r="E225" s="11" t="s">
        <v>42</v>
      </c>
      <c r="F225" s="12" t="s">
        <v>36</v>
      </c>
      <c r="G225" s="13" t="s">
        <v>62</v>
      </c>
      <c r="H225" s="111">
        <f t="shared" si="45"/>
        <v>30</v>
      </c>
      <c r="I225" s="112">
        <f t="shared" si="46"/>
        <v>20</v>
      </c>
      <c r="J225" s="14"/>
      <c r="K225" s="14">
        <v>30</v>
      </c>
      <c r="L225" s="14"/>
      <c r="M225" s="14"/>
      <c r="N225" s="14">
        <v>20</v>
      </c>
      <c r="O225" s="13">
        <v>2</v>
      </c>
      <c r="P225" s="13">
        <v>1.2</v>
      </c>
      <c r="Q225" s="60">
        <v>0.8</v>
      </c>
      <c r="R225" s="71"/>
      <c r="S225" s="2"/>
      <c r="T225" s="2"/>
      <c r="U225" s="2"/>
    </row>
    <row r="226" spans="1:21" s="49" customFormat="1" ht="12.75" customHeight="1" x14ac:dyDescent="0.2">
      <c r="A226" s="238">
        <v>8</v>
      </c>
      <c r="B226" s="211"/>
      <c r="C226" s="9">
        <v>5</v>
      </c>
      <c r="D226" s="10" t="s">
        <v>63</v>
      </c>
      <c r="E226" s="11" t="s">
        <v>64</v>
      </c>
      <c r="F226" s="12" t="s">
        <v>36</v>
      </c>
      <c r="G226" s="13" t="s">
        <v>26</v>
      </c>
      <c r="H226" s="111">
        <f t="shared" si="45"/>
        <v>15</v>
      </c>
      <c r="I226" s="112">
        <f t="shared" si="46"/>
        <v>10</v>
      </c>
      <c r="J226" s="14">
        <v>15</v>
      </c>
      <c r="K226" s="14"/>
      <c r="L226" s="14"/>
      <c r="M226" s="14"/>
      <c r="N226" s="14">
        <v>10</v>
      </c>
      <c r="O226" s="13">
        <v>1</v>
      </c>
      <c r="P226" s="13">
        <v>0.6</v>
      </c>
      <c r="Q226" s="60">
        <v>0.4</v>
      </c>
      <c r="R226" s="71"/>
      <c r="S226" s="2"/>
      <c r="T226" s="2"/>
      <c r="U226" s="2"/>
    </row>
    <row r="227" spans="1:21" s="49" customFormat="1" ht="12.75" customHeight="1" x14ac:dyDescent="0.2">
      <c r="A227" s="183" t="s">
        <v>121</v>
      </c>
      <c r="B227" s="156"/>
      <c r="C227" s="153"/>
      <c r="D227" s="153"/>
      <c r="E227" s="153"/>
      <c r="F227" s="153"/>
      <c r="G227" s="150"/>
      <c r="H227" s="20">
        <f t="shared" ref="H227:R227" si="47">SUM(H219:H226)</f>
        <v>225</v>
      </c>
      <c r="I227" s="20">
        <f t="shared" si="47"/>
        <v>110</v>
      </c>
      <c r="J227" s="20">
        <f t="shared" si="47"/>
        <v>15</v>
      </c>
      <c r="K227" s="20">
        <f t="shared" si="47"/>
        <v>210</v>
      </c>
      <c r="L227" s="20">
        <f t="shared" si="47"/>
        <v>0</v>
      </c>
      <c r="M227" s="20">
        <f t="shared" si="47"/>
        <v>0</v>
      </c>
      <c r="N227" s="20">
        <f t="shared" si="47"/>
        <v>110</v>
      </c>
      <c r="O227" s="20">
        <f t="shared" si="47"/>
        <v>11</v>
      </c>
      <c r="P227" s="20">
        <f t="shared" si="47"/>
        <v>6.6</v>
      </c>
      <c r="Q227" s="20">
        <f t="shared" si="47"/>
        <v>4.4000000000000004</v>
      </c>
      <c r="R227" s="20">
        <f t="shared" si="47"/>
        <v>0</v>
      </c>
      <c r="S227" s="2"/>
      <c r="T227" s="2"/>
      <c r="U227" s="2"/>
    </row>
    <row r="228" spans="1:21" s="49" customFormat="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s="49" customFormat="1" ht="12.75" customHeight="1" x14ac:dyDescent="0.2">
      <c r="A229" s="146" t="s">
        <v>125</v>
      </c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2"/>
      <c r="T229" s="2"/>
      <c r="U229" s="2"/>
    </row>
    <row r="230" spans="1:21" s="49" customFormat="1" ht="13.5" customHeight="1" x14ac:dyDescent="0.2">
      <c r="A230" s="134" t="s">
        <v>9</v>
      </c>
      <c r="B230" s="137" t="s">
        <v>10</v>
      </c>
      <c r="C230" s="137" t="s">
        <v>11</v>
      </c>
      <c r="D230" s="157" t="s">
        <v>12</v>
      </c>
      <c r="E230" s="158" t="s">
        <v>13</v>
      </c>
      <c r="F230" s="158" t="s">
        <v>14</v>
      </c>
      <c r="G230" s="157" t="s">
        <v>15</v>
      </c>
      <c r="H230" s="155" t="s">
        <v>16</v>
      </c>
      <c r="I230" s="156"/>
      <c r="J230" s="156"/>
      <c r="K230" s="156"/>
      <c r="L230" s="156"/>
      <c r="M230" s="156"/>
      <c r="N230" s="166"/>
      <c r="O230" s="155" t="s">
        <v>17</v>
      </c>
      <c r="P230" s="156"/>
      <c r="Q230" s="156"/>
      <c r="R230" s="179" t="s">
        <v>112</v>
      </c>
      <c r="S230" s="2"/>
      <c r="T230" s="2"/>
      <c r="U230" s="2"/>
    </row>
    <row r="231" spans="1:21" s="49" customFormat="1" ht="13.5" customHeight="1" x14ac:dyDescent="0.2">
      <c r="A231" s="135"/>
      <c r="B231" s="138"/>
      <c r="C231" s="138"/>
      <c r="D231" s="135"/>
      <c r="E231" s="135"/>
      <c r="F231" s="135"/>
      <c r="G231" s="135"/>
      <c r="H231" s="167" t="s">
        <v>18</v>
      </c>
      <c r="I231" s="168"/>
      <c r="J231" s="154" t="s">
        <v>19</v>
      </c>
      <c r="K231" s="153"/>
      <c r="L231" s="153"/>
      <c r="M231" s="153"/>
      <c r="N231" s="150"/>
      <c r="O231" s="162" t="s">
        <v>20</v>
      </c>
      <c r="P231" s="163" t="s">
        <v>19</v>
      </c>
      <c r="Q231" s="164"/>
      <c r="R231" s="145"/>
      <c r="S231" s="2"/>
      <c r="T231" s="2"/>
      <c r="U231" s="2"/>
    </row>
    <row r="232" spans="1:21" s="49" customFormat="1" ht="24" customHeight="1" x14ac:dyDescent="0.2">
      <c r="A232" s="135"/>
      <c r="B232" s="138"/>
      <c r="C232" s="138"/>
      <c r="D232" s="135"/>
      <c r="E232" s="135"/>
      <c r="F232" s="135"/>
      <c r="G232" s="135"/>
      <c r="H232" s="165"/>
      <c r="I232" s="166"/>
      <c r="J232" s="169" t="s">
        <v>119</v>
      </c>
      <c r="K232" s="153"/>
      <c r="L232" s="153"/>
      <c r="M232" s="150"/>
      <c r="N232" s="161" t="s">
        <v>21</v>
      </c>
      <c r="O232" s="135"/>
      <c r="P232" s="165"/>
      <c r="Q232" s="156"/>
      <c r="R232" s="145"/>
      <c r="S232" s="2"/>
      <c r="T232" s="2"/>
      <c r="U232" s="2"/>
    </row>
    <row r="233" spans="1:21" s="49" customFormat="1" ht="33" customHeight="1" x14ac:dyDescent="0.2">
      <c r="A233" s="135"/>
      <c r="B233" s="138"/>
      <c r="C233" s="139"/>
      <c r="D233" s="136"/>
      <c r="E233" s="136"/>
      <c r="F233" s="136"/>
      <c r="G233" s="136"/>
      <c r="H233" s="5" t="s">
        <v>103</v>
      </c>
      <c r="I233" s="6" t="s">
        <v>79</v>
      </c>
      <c r="J233" s="7" t="s">
        <v>104</v>
      </c>
      <c r="K233" s="7" t="s">
        <v>105</v>
      </c>
      <c r="L233" s="7" t="s">
        <v>106</v>
      </c>
      <c r="M233" s="7" t="s">
        <v>107</v>
      </c>
      <c r="N233" s="136"/>
      <c r="O233" s="136"/>
      <c r="P233" s="8" t="s">
        <v>80</v>
      </c>
      <c r="Q233" s="59" t="s">
        <v>79</v>
      </c>
      <c r="R233" s="145"/>
      <c r="S233" s="2"/>
      <c r="T233" s="2"/>
      <c r="U233" s="2"/>
    </row>
    <row r="234" spans="1:21" s="49" customFormat="1" ht="21" customHeight="1" x14ac:dyDescent="0.2">
      <c r="A234" s="71">
        <v>1</v>
      </c>
      <c r="B234" s="184" t="s">
        <v>45</v>
      </c>
      <c r="C234" s="95">
        <v>3</v>
      </c>
      <c r="D234" s="100" t="s">
        <v>170</v>
      </c>
      <c r="E234" s="101" t="s">
        <v>171</v>
      </c>
      <c r="F234" s="89" t="s">
        <v>172</v>
      </c>
      <c r="G234" s="23" t="s">
        <v>25</v>
      </c>
      <c r="H234" s="111">
        <f t="shared" ref="H234:H242" si="48">J234+K234+L234+M234</f>
        <v>15</v>
      </c>
      <c r="I234" s="112">
        <f t="shared" ref="I234:I243" si="49">N234</f>
        <v>50</v>
      </c>
      <c r="J234" s="46"/>
      <c r="K234" s="46">
        <v>15</v>
      </c>
      <c r="L234" s="46"/>
      <c r="M234" s="46"/>
      <c r="N234" s="46">
        <v>50</v>
      </c>
      <c r="O234" s="23">
        <v>3</v>
      </c>
      <c r="P234" s="23">
        <v>1</v>
      </c>
      <c r="Q234" s="63">
        <v>2</v>
      </c>
      <c r="R234" s="71">
        <v>10</v>
      </c>
      <c r="S234" s="2"/>
      <c r="T234" s="2"/>
      <c r="U234" s="2"/>
    </row>
    <row r="235" spans="1:21" s="49" customFormat="1" ht="23.25" customHeight="1" x14ac:dyDescent="0.2">
      <c r="A235" s="71">
        <v>2</v>
      </c>
      <c r="B235" s="185"/>
      <c r="C235" s="9">
        <v>3</v>
      </c>
      <c r="D235" s="22" t="s">
        <v>173</v>
      </c>
      <c r="E235" s="88" t="s">
        <v>174</v>
      </c>
      <c r="F235" s="89" t="s">
        <v>172</v>
      </c>
      <c r="G235" s="13" t="s">
        <v>25</v>
      </c>
      <c r="H235" s="111">
        <f t="shared" si="48"/>
        <v>15</v>
      </c>
      <c r="I235" s="112">
        <f t="shared" si="49"/>
        <v>50</v>
      </c>
      <c r="J235" s="14"/>
      <c r="K235" s="14">
        <v>15</v>
      </c>
      <c r="L235" s="14"/>
      <c r="M235" s="14"/>
      <c r="N235" s="14">
        <v>50</v>
      </c>
      <c r="O235" s="13">
        <v>3</v>
      </c>
      <c r="P235" s="13">
        <v>1</v>
      </c>
      <c r="Q235" s="60">
        <v>2</v>
      </c>
      <c r="R235" s="71">
        <v>10</v>
      </c>
      <c r="S235" s="2"/>
      <c r="T235" s="2"/>
      <c r="U235" s="2"/>
    </row>
    <row r="236" spans="1:21" s="49" customFormat="1" ht="12.75" customHeight="1" x14ac:dyDescent="0.2">
      <c r="A236" s="71">
        <v>3</v>
      </c>
      <c r="B236" s="185"/>
      <c r="C236" s="9">
        <v>3</v>
      </c>
      <c r="D236" s="10" t="s">
        <v>175</v>
      </c>
      <c r="E236" s="88" t="s">
        <v>176</v>
      </c>
      <c r="F236" s="89" t="s">
        <v>172</v>
      </c>
      <c r="G236" s="13" t="s">
        <v>25</v>
      </c>
      <c r="H236" s="111">
        <f t="shared" si="48"/>
        <v>15</v>
      </c>
      <c r="I236" s="112">
        <f t="shared" si="49"/>
        <v>30</v>
      </c>
      <c r="J236" s="14"/>
      <c r="K236" s="14">
        <v>15</v>
      </c>
      <c r="L236" s="14"/>
      <c r="M236" s="14"/>
      <c r="N236" s="14">
        <v>30</v>
      </c>
      <c r="O236" s="13">
        <v>2</v>
      </c>
      <c r="P236" s="13">
        <v>0.8</v>
      </c>
      <c r="Q236" s="60">
        <v>1.2</v>
      </c>
      <c r="R236" s="71">
        <v>5</v>
      </c>
      <c r="S236" s="2"/>
      <c r="T236" s="2"/>
      <c r="U236" s="2"/>
    </row>
    <row r="237" spans="1:21" s="49" customFormat="1" ht="21" customHeight="1" x14ac:dyDescent="0.2">
      <c r="A237" s="71">
        <v>4</v>
      </c>
      <c r="B237" s="185"/>
      <c r="C237" s="9">
        <v>3</v>
      </c>
      <c r="D237" s="10" t="s">
        <v>196</v>
      </c>
      <c r="E237" s="88" t="s">
        <v>177</v>
      </c>
      <c r="F237" s="89" t="s">
        <v>172</v>
      </c>
      <c r="G237" s="13" t="s">
        <v>25</v>
      </c>
      <c r="H237" s="111">
        <f t="shared" si="48"/>
        <v>15</v>
      </c>
      <c r="I237" s="112">
        <f t="shared" si="49"/>
        <v>55</v>
      </c>
      <c r="J237" s="14"/>
      <c r="K237" s="14">
        <v>15</v>
      </c>
      <c r="L237" s="14"/>
      <c r="M237" s="114"/>
      <c r="N237" s="114">
        <v>55</v>
      </c>
      <c r="O237" s="115">
        <v>3</v>
      </c>
      <c r="P237" s="115">
        <v>0.8</v>
      </c>
      <c r="Q237" s="116">
        <v>2.2000000000000002</v>
      </c>
      <c r="R237" s="117">
        <v>5</v>
      </c>
      <c r="S237" s="2"/>
      <c r="T237" s="2"/>
      <c r="U237" s="2"/>
    </row>
    <row r="238" spans="1:21" s="49" customFormat="1" ht="22.5" customHeight="1" x14ac:dyDescent="0.2">
      <c r="A238" s="71">
        <v>5</v>
      </c>
      <c r="B238" s="185"/>
      <c r="C238" s="9">
        <v>3</v>
      </c>
      <c r="D238" s="10" t="s">
        <v>178</v>
      </c>
      <c r="E238" s="88" t="s">
        <v>186</v>
      </c>
      <c r="F238" s="89" t="s">
        <v>172</v>
      </c>
      <c r="G238" s="13" t="s">
        <v>25</v>
      </c>
      <c r="H238" s="111">
        <f t="shared" si="48"/>
        <v>15</v>
      </c>
      <c r="I238" s="112">
        <f t="shared" si="49"/>
        <v>50</v>
      </c>
      <c r="J238" s="14"/>
      <c r="K238" s="14">
        <v>15</v>
      </c>
      <c r="L238" s="14"/>
      <c r="M238" s="14"/>
      <c r="N238" s="14">
        <v>50</v>
      </c>
      <c r="O238" s="13">
        <v>3</v>
      </c>
      <c r="P238" s="13">
        <v>1</v>
      </c>
      <c r="Q238" s="60">
        <v>2</v>
      </c>
      <c r="R238" s="71">
        <v>10</v>
      </c>
      <c r="S238" s="2"/>
      <c r="T238" s="2"/>
      <c r="U238" s="2"/>
    </row>
    <row r="239" spans="1:21" s="49" customFormat="1" ht="23.25" customHeight="1" x14ac:dyDescent="0.2">
      <c r="A239" s="71">
        <v>6</v>
      </c>
      <c r="B239" s="185"/>
      <c r="C239" s="9">
        <v>4</v>
      </c>
      <c r="D239" s="99" t="s">
        <v>179</v>
      </c>
      <c r="E239" s="87" t="s">
        <v>171</v>
      </c>
      <c r="F239" s="89" t="s">
        <v>172</v>
      </c>
      <c r="G239" s="23" t="s">
        <v>25</v>
      </c>
      <c r="H239" s="111">
        <f t="shared" si="48"/>
        <v>15</v>
      </c>
      <c r="I239" s="113">
        <f t="shared" si="49"/>
        <v>50</v>
      </c>
      <c r="J239" s="46"/>
      <c r="K239" s="46">
        <v>15</v>
      </c>
      <c r="L239" s="46"/>
      <c r="M239" s="46"/>
      <c r="N239" s="46">
        <v>50</v>
      </c>
      <c r="O239" s="23">
        <v>3</v>
      </c>
      <c r="P239" s="13">
        <v>1</v>
      </c>
      <c r="Q239" s="60">
        <v>2</v>
      </c>
      <c r="R239" s="71">
        <v>10</v>
      </c>
      <c r="S239" s="2"/>
      <c r="T239" s="2"/>
      <c r="U239" s="2"/>
    </row>
    <row r="240" spans="1:21" s="49" customFormat="1" ht="23.25" customHeight="1" x14ac:dyDescent="0.2">
      <c r="A240" s="71">
        <v>7</v>
      </c>
      <c r="B240" s="185"/>
      <c r="C240" s="95">
        <v>4</v>
      </c>
      <c r="D240" s="100" t="s">
        <v>180</v>
      </c>
      <c r="E240" s="98" t="s">
        <v>174</v>
      </c>
      <c r="F240" s="89" t="s">
        <v>172</v>
      </c>
      <c r="G240" s="13" t="s">
        <v>40</v>
      </c>
      <c r="H240" s="111">
        <f t="shared" si="48"/>
        <v>15</v>
      </c>
      <c r="I240" s="113">
        <f t="shared" si="49"/>
        <v>50</v>
      </c>
      <c r="J240" s="14"/>
      <c r="K240" s="14">
        <v>15</v>
      </c>
      <c r="L240" s="14"/>
      <c r="M240" s="14"/>
      <c r="N240" s="14">
        <v>50</v>
      </c>
      <c r="O240" s="13">
        <v>3</v>
      </c>
      <c r="P240" s="13">
        <v>1</v>
      </c>
      <c r="Q240" s="60">
        <v>2</v>
      </c>
      <c r="R240" s="71">
        <v>10</v>
      </c>
      <c r="S240" s="2"/>
      <c r="T240" s="2"/>
      <c r="U240" s="2"/>
    </row>
    <row r="241" spans="1:21" s="49" customFormat="1" ht="12.75" customHeight="1" x14ac:dyDescent="0.2">
      <c r="A241" s="71">
        <v>8</v>
      </c>
      <c r="B241" s="185"/>
      <c r="C241" s="9">
        <v>4</v>
      </c>
      <c r="D241" s="22" t="s">
        <v>181</v>
      </c>
      <c r="E241" s="88" t="s">
        <v>176</v>
      </c>
      <c r="F241" s="89" t="s">
        <v>172</v>
      </c>
      <c r="G241" s="13" t="s">
        <v>25</v>
      </c>
      <c r="H241" s="111">
        <f t="shared" si="48"/>
        <v>15</v>
      </c>
      <c r="I241" s="113">
        <f t="shared" si="49"/>
        <v>30</v>
      </c>
      <c r="J241" s="14"/>
      <c r="K241" s="14">
        <v>15</v>
      </c>
      <c r="L241" s="14"/>
      <c r="M241" s="14"/>
      <c r="N241" s="14">
        <v>30</v>
      </c>
      <c r="O241" s="13">
        <v>2</v>
      </c>
      <c r="P241" s="13">
        <v>0.8</v>
      </c>
      <c r="Q241" s="60">
        <v>1.2</v>
      </c>
      <c r="R241" s="71">
        <v>5</v>
      </c>
      <c r="S241" s="2"/>
      <c r="T241" s="2"/>
      <c r="U241" s="2"/>
    </row>
    <row r="242" spans="1:21" s="49" customFormat="1" ht="22.5" customHeight="1" x14ac:dyDescent="0.2">
      <c r="A242" s="71">
        <v>9</v>
      </c>
      <c r="B242" s="185"/>
      <c r="C242" s="9">
        <v>4</v>
      </c>
      <c r="D242" s="10" t="s">
        <v>197</v>
      </c>
      <c r="E242" s="88" t="s">
        <v>177</v>
      </c>
      <c r="F242" s="89" t="s">
        <v>172</v>
      </c>
      <c r="G242" s="13" t="s">
        <v>25</v>
      </c>
      <c r="H242" s="111">
        <f t="shared" si="48"/>
        <v>15</v>
      </c>
      <c r="I242" s="113">
        <f t="shared" si="49"/>
        <v>55</v>
      </c>
      <c r="J242" s="14"/>
      <c r="K242" s="14">
        <v>15</v>
      </c>
      <c r="L242" s="114"/>
      <c r="M242" s="114"/>
      <c r="N242" s="114">
        <v>55</v>
      </c>
      <c r="O242" s="115">
        <v>3</v>
      </c>
      <c r="P242" s="115">
        <v>0.8</v>
      </c>
      <c r="Q242" s="116">
        <v>2.2000000000000002</v>
      </c>
      <c r="R242" s="117">
        <v>5</v>
      </c>
      <c r="S242" s="2"/>
      <c r="T242" s="2"/>
      <c r="U242" s="2"/>
    </row>
    <row r="243" spans="1:21" s="49" customFormat="1" ht="24.75" customHeight="1" x14ac:dyDescent="0.2">
      <c r="A243" s="71">
        <v>10</v>
      </c>
      <c r="B243" s="186"/>
      <c r="C243" s="9">
        <v>4</v>
      </c>
      <c r="D243" s="10" t="s">
        <v>182</v>
      </c>
      <c r="E243" s="88" t="s">
        <v>186</v>
      </c>
      <c r="F243" s="89" t="s">
        <v>172</v>
      </c>
      <c r="G243" s="13" t="s">
        <v>25</v>
      </c>
      <c r="H243" s="111">
        <f t="shared" ref="H243" si="50">K243</f>
        <v>15</v>
      </c>
      <c r="I243" s="112">
        <f t="shared" si="49"/>
        <v>50</v>
      </c>
      <c r="J243" s="14"/>
      <c r="K243" s="14">
        <v>15</v>
      </c>
      <c r="L243" s="14"/>
      <c r="M243" s="14"/>
      <c r="N243" s="14">
        <v>50</v>
      </c>
      <c r="O243" s="13">
        <v>3</v>
      </c>
      <c r="P243" s="13">
        <v>1</v>
      </c>
      <c r="Q243" s="60">
        <v>2</v>
      </c>
      <c r="R243" s="71">
        <v>10</v>
      </c>
      <c r="S243" s="2"/>
      <c r="T243" s="2"/>
      <c r="U243" s="2"/>
    </row>
    <row r="244" spans="1:21" s="49" customFormat="1" ht="21.75" customHeight="1" x14ac:dyDescent="0.2">
      <c r="A244" s="71">
        <v>11</v>
      </c>
      <c r="B244" s="184" t="s">
        <v>59</v>
      </c>
      <c r="C244" s="9">
        <v>5</v>
      </c>
      <c r="D244" s="10" t="s">
        <v>183</v>
      </c>
      <c r="E244" s="88" t="s">
        <v>176</v>
      </c>
      <c r="F244" s="12" t="s">
        <v>172</v>
      </c>
      <c r="G244" s="13" t="s">
        <v>25</v>
      </c>
      <c r="H244" s="111">
        <f>K244</f>
        <v>15</v>
      </c>
      <c r="I244" s="112">
        <f t="shared" ref="I244:I249" si="51">N244</f>
        <v>30</v>
      </c>
      <c r="J244" s="14"/>
      <c r="K244" s="14">
        <v>15</v>
      </c>
      <c r="L244" s="14"/>
      <c r="M244" s="14"/>
      <c r="N244" s="14">
        <v>30</v>
      </c>
      <c r="O244" s="13">
        <v>2</v>
      </c>
      <c r="P244" s="23">
        <v>0.8</v>
      </c>
      <c r="Q244" s="63">
        <v>1.2</v>
      </c>
      <c r="R244" s="71">
        <v>5</v>
      </c>
      <c r="S244" s="2"/>
      <c r="T244" s="2"/>
      <c r="U244" s="2"/>
    </row>
    <row r="245" spans="1:21" s="49" customFormat="1" ht="23.25" customHeight="1" x14ac:dyDescent="0.2">
      <c r="A245" s="71">
        <v>12</v>
      </c>
      <c r="B245" s="185"/>
      <c r="C245" s="9">
        <v>5</v>
      </c>
      <c r="D245" s="10" t="s">
        <v>198</v>
      </c>
      <c r="E245" s="88" t="s">
        <v>177</v>
      </c>
      <c r="F245" s="12" t="s">
        <v>172</v>
      </c>
      <c r="G245" s="13" t="s">
        <v>25</v>
      </c>
      <c r="H245" s="111">
        <f t="shared" ref="H245:H246" si="52">K245</f>
        <v>15</v>
      </c>
      <c r="I245" s="112">
        <f t="shared" si="51"/>
        <v>30</v>
      </c>
      <c r="J245" s="14"/>
      <c r="K245" s="14">
        <v>15</v>
      </c>
      <c r="L245" s="14"/>
      <c r="M245" s="14"/>
      <c r="N245" s="14">
        <v>30</v>
      </c>
      <c r="O245" s="13">
        <v>2</v>
      </c>
      <c r="P245" s="13">
        <v>0.8</v>
      </c>
      <c r="Q245" s="60">
        <v>1.2</v>
      </c>
      <c r="R245" s="71">
        <v>5</v>
      </c>
      <c r="S245" s="2"/>
      <c r="T245" s="2"/>
      <c r="U245" s="2"/>
    </row>
    <row r="246" spans="1:21" s="49" customFormat="1" ht="23.25" customHeight="1" x14ac:dyDescent="0.2">
      <c r="A246" s="71">
        <v>13</v>
      </c>
      <c r="B246" s="185"/>
      <c r="C246" s="9">
        <v>5</v>
      </c>
      <c r="D246" s="10" t="s">
        <v>184</v>
      </c>
      <c r="E246" s="88" t="s">
        <v>186</v>
      </c>
      <c r="F246" s="12" t="s">
        <v>172</v>
      </c>
      <c r="G246" s="13" t="s">
        <v>25</v>
      </c>
      <c r="H246" s="111">
        <f t="shared" si="52"/>
        <v>15</v>
      </c>
      <c r="I246" s="112">
        <f t="shared" si="51"/>
        <v>50</v>
      </c>
      <c r="J246" s="14"/>
      <c r="K246" s="14">
        <v>15</v>
      </c>
      <c r="L246" s="14"/>
      <c r="M246" s="14"/>
      <c r="N246" s="14">
        <v>50</v>
      </c>
      <c r="O246" s="13">
        <v>3</v>
      </c>
      <c r="P246" s="13">
        <v>1</v>
      </c>
      <c r="Q246" s="60">
        <v>2</v>
      </c>
      <c r="R246" s="71">
        <v>10</v>
      </c>
      <c r="S246" s="2"/>
      <c r="T246" s="2"/>
      <c r="U246" s="2"/>
    </row>
    <row r="247" spans="1:21" s="49" customFormat="1" ht="12.75" customHeight="1" x14ac:dyDescent="0.2">
      <c r="A247" s="71">
        <v>14</v>
      </c>
      <c r="B247" s="185"/>
      <c r="C247" s="9">
        <v>6</v>
      </c>
      <c r="D247" s="10" t="s">
        <v>185</v>
      </c>
      <c r="E247" s="88" t="s">
        <v>176</v>
      </c>
      <c r="F247" s="12" t="s">
        <v>172</v>
      </c>
      <c r="G247" s="13" t="s">
        <v>25</v>
      </c>
      <c r="H247" s="111">
        <f>K247</f>
        <v>15</v>
      </c>
      <c r="I247" s="112">
        <f t="shared" si="51"/>
        <v>30</v>
      </c>
      <c r="J247" s="14"/>
      <c r="K247" s="14">
        <v>15</v>
      </c>
      <c r="L247" s="14"/>
      <c r="M247" s="14"/>
      <c r="N247" s="14">
        <v>30</v>
      </c>
      <c r="O247" s="13">
        <v>2</v>
      </c>
      <c r="P247" s="23">
        <v>0.8</v>
      </c>
      <c r="Q247" s="63">
        <v>1.2</v>
      </c>
      <c r="R247" s="71">
        <v>5</v>
      </c>
      <c r="S247" s="2"/>
      <c r="T247" s="2"/>
      <c r="U247" s="2"/>
    </row>
    <row r="248" spans="1:21" s="49" customFormat="1" ht="23.25" customHeight="1" x14ac:dyDescent="0.2">
      <c r="A248" s="71">
        <v>15</v>
      </c>
      <c r="B248" s="185"/>
      <c r="C248" s="9">
        <v>6</v>
      </c>
      <c r="D248" s="10" t="s">
        <v>199</v>
      </c>
      <c r="E248" s="88" t="s">
        <v>177</v>
      </c>
      <c r="F248" s="12" t="s">
        <v>172</v>
      </c>
      <c r="G248" s="13" t="s">
        <v>25</v>
      </c>
      <c r="H248" s="111">
        <f t="shared" ref="H248:H249" si="53">K248</f>
        <v>15</v>
      </c>
      <c r="I248" s="112">
        <f t="shared" si="51"/>
        <v>30</v>
      </c>
      <c r="J248" s="14"/>
      <c r="K248" s="14">
        <v>15</v>
      </c>
      <c r="L248" s="14"/>
      <c r="M248" s="14"/>
      <c r="N248" s="14">
        <v>30</v>
      </c>
      <c r="O248" s="13">
        <v>2</v>
      </c>
      <c r="P248" s="13">
        <v>0.8</v>
      </c>
      <c r="Q248" s="60">
        <v>1.2</v>
      </c>
      <c r="R248" s="71">
        <v>5</v>
      </c>
      <c r="S248" s="2"/>
      <c r="T248" s="2"/>
      <c r="U248" s="2"/>
    </row>
    <row r="249" spans="1:21" s="49" customFormat="1" ht="24.75" customHeight="1" x14ac:dyDescent="0.2">
      <c r="A249" s="71">
        <v>16</v>
      </c>
      <c r="B249" s="186"/>
      <c r="C249" s="9">
        <v>6</v>
      </c>
      <c r="D249" s="10" t="s">
        <v>187</v>
      </c>
      <c r="E249" s="88" t="s">
        <v>186</v>
      </c>
      <c r="F249" s="12" t="s">
        <v>172</v>
      </c>
      <c r="G249" s="13" t="s">
        <v>25</v>
      </c>
      <c r="H249" s="111">
        <f t="shared" si="53"/>
        <v>15</v>
      </c>
      <c r="I249" s="112">
        <f t="shared" si="51"/>
        <v>30</v>
      </c>
      <c r="J249" s="14"/>
      <c r="K249" s="14">
        <v>15</v>
      </c>
      <c r="L249" s="14"/>
      <c r="M249" s="14"/>
      <c r="N249" s="14">
        <v>30</v>
      </c>
      <c r="O249" s="13">
        <v>2</v>
      </c>
      <c r="P249" s="13">
        <v>0.8</v>
      </c>
      <c r="Q249" s="60">
        <v>1.2</v>
      </c>
      <c r="R249" s="71">
        <v>5</v>
      </c>
      <c r="S249" s="2"/>
      <c r="T249" s="2"/>
      <c r="U249" s="2"/>
    </row>
    <row r="250" spans="1:21" s="49" customFormat="1" ht="12.75" customHeight="1" x14ac:dyDescent="0.2">
      <c r="A250" s="183" t="s">
        <v>121</v>
      </c>
      <c r="B250" s="156"/>
      <c r="C250" s="153"/>
      <c r="D250" s="153"/>
      <c r="E250" s="153"/>
      <c r="F250" s="153"/>
      <c r="G250" s="150"/>
      <c r="H250" s="20">
        <f t="shared" ref="H250:R250" si="54">SUM(H234:H249)</f>
        <v>240</v>
      </c>
      <c r="I250" s="20">
        <f t="shared" si="54"/>
        <v>670</v>
      </c>
      <c r="J250" s="20">
        <f t="shared" si="54"/>
        <v>0</v>
      </c>
      <c r="K250" s="20">
        <f t="shared" si="54"/>
        <v>240</v>
      </c>
      <c r="L250" s="20">
        <f t="shared" si="54"/>
        <v>0</v>
      </c>
      <c r="M250" s="20">
        <f t="shared" si="54"/>
        <v>0</v>
      </c>
      <c r="N250" s="20">
        <f t="shared" si="54"/>
        <v>670</v>
      </c>
      <c r="O250" s="20">
        <f t="shared" si="54"/>
        <v>41</v>
      </c>
      <c r="P250" s="20">
        <f t="shared" si="54"/>
        <v>14.200000000000003</v>
      </c>
      <c r="Q250" s="20">
        <f t="shared" si="54"/>
        <v>26.799999999999997</v>
      </c>
      <c r="R250" s="20">
        <f t="shared" si="54"/>
        <v>115</v>
      </c>
      <c r="S250" s="2"/>
      <c r="T250" s="2"/>
      <c r="U250" s="2"/>
    </row>
    <row r="251" spans="1:21" s="85" customFormat="1" ht="15.75" customHeight="1" x14ac:dyDescent="0.2">
      <c r="A251" s="77"/>
      <c r="B251" s="78"/>
      <c r="C251" s="79"/>
      <c r="D251" s="80"/>
      <c r="E251" s="81"/>
      <c r="F251" s="82"/>
      <c r="G251" s="83"/>
      <c r="H251" s="84"/>
      <c r="I251" s="84"/>
      <c r="J251" s="84"/>
      <c r="K251" s="84"/>
      <c r="L251" s="84"/>
      <c r="M251" s="84"/>
      <c r="N251" s="84"/>
      <c r="O251" s="83"/>
      <c r="P251" s="83"/>
      <c r="Q251" s="83"/>
      <c r="R251" s="83"/>
      <c r="S251" s="67"/>
      <c r="T251" s="67"/>
      <c r="U251" s="67"/>
    </row>
    <row r="252" spans="1:21" s="49" customFormat="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 x14ac:dyDescent="0.2">
      <c r="A253" s="2" t="s">
        <v>81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 x14ac:dyDescent="0.2">
      <c r="A254" s="192" t="s">
        <v>82</v>
      </c>
      <c r="B254" s="193"/>
      <c r="C254" s="193"/>
      <c r="D254" s="193"/>
      <c r="E254" s="194"/>
      <c r="F254" s="152" t="s">
        <v>83</v>
      </c>
      <c r="G254" s="153"/>
      <c r="H254" s="153"/>
      <c r="I254" s="153"/>
      <c r="J254" s="150"/>
      <c r="K254" s="152" t="s">
        <v>84</v>
      </c>
      <c r="L254" s="153"/>
      <c r="M254" s="153"/>
      <c r="N254" s="150"/>
      <c r="O254" s="2"/>
      <c r="P254" s="2"/>
      <c r="Q254" s="2"/>
      <c r="R254" s="2"/>
      <c r="S254" s="2"/>
      <c r="T254" s="2"/>
      <c r="U254" s="2"/>
    </row>
    <row r="255" spans="1:21" ht="61.5" customHeight="1" x14ac:dyDescent="0.2">
      <c r="A255" s="195"/>
      <c r="B255" s="196"/>
      <c r="C255" s="196"/>
      <c r="D255" s="196"/>
      <c r="E255" s="197"/>
      <c r="F255" s="151" t="s">
        <v>85</v>
      </c>
      <c r="G255" s="150"/>
      <c r="H255" s="151" t="s">
        <v>86</v>
      </c>
      <c r="I255" s="153"/>
      <c r="J255" s="150"/>
      <c r="K255" s="151" t="s">
        <v>87</v>
      </c>
      <c r="L255" s="150"/>
      <c r="M255" s="151" t="s">
        <v>88</v>
      </c>
      <c r="N255" s="150"/>
      <c r="O255" s="2"/>
      <c r="P255" s="2"/>
      <c r="Q255" s="2"/>
      <c r="R255" s="2"/>
      <c r="S255" s="2"/>
      <c r="T255" s="2"/>
      <c r="U255" s="2"/>
    </row>
    <row r="256" spans="1:21" s="86" customFormat="1" ht="12.75" customHeight="1" x14ac:dyDescent="0.2">
      <c r="A256" s="187" t="s">
        <v>42</v>
      </c>
      <c r="B256" s="188"/>
      <c r="C256" s="188"/>
      <c r="D256" s="188"/>
      <c r="E256" s="189"/>
      <c r="F256" s="190">
        <v>120</v>
      </c>
      <c r="G256" s="191"/>
      <c r="H256" s="149">
        <f>F256/H116</f>
        <v>5.9523809523809521E-2</v>
      </c>
      <c r="I256" s="201"/>
      <c r="J256" s="191"/>
      <c r="K256" s="190">
        <v>8</v>
      </c>
      <c r="L256" s="191"/>
      <c r="M256" s="149">
        <f>K256/O116</f>
        <v>4.4444444444444446E-2</v>
      </c>
      <c r="N256" s="191"/>
      <c r="O256" s="37"/>
      <c r="P256" s="37"/>
      <c r="Q256" s="37"/>
      <c r="R256" s="37"/>
      <c r="S256" s="37"/>
      <c r="T256" s="37"/>
      <c r="U256" s="37"/>
    </row>
    <row r="257" spans="1:21" s="86" customFormat="1" ht="12.75" customHeight="1" x14ac:dyDescent="0.2">
      <c r="A257" s="187" t="s">
        <v>126</v>
      </c>
      <c r="B257" s="188"/>
      <c r="C257" s="188"/>
      <c r="D257" s="188"/>
      <c r="E257" s="189"/>
      <c r="F257" s="190">
        <v>60</v>
      </c>
      <c r="G257" s="191"/>
      <c r="H257" s="149">
        <f>F257/H116</f>
        <v>2.976190476190476E-2</v>
      </c>
      <c r="I257" s="201"/>
      <c r="J257" s="191"/>
      <c r="K257" s="198">
        <v>0</v>
      </c>
      <c r="L257" s="199"/>
      <c r="M257" s="200">
        <f>K257/O116</f>
        <v>0</v>
      </c>
      <c r="N257" s="199"/>
      <c r="O257" s="37"/>
      <c r="P257" s="37"/>
      <c r="Q257" s="37"/>
      <c r="R257" s="37"/>
      <c r="S257" s="37"/>
      <c r="T257" s="37"/>
      <c r="U257" s="37"/>
    </row>
    <row r="258" spans="1:21" s="86" customFormat="1" ht="12.75" customHeight="1" x14ac:dyDescent="0.2">
      <c r="A258" s="187" t="s">
        <v>49</v>
      </c>
      <c r="B258" s="188"/>
      <c r="C258" s="188"/>
      <c r="D258" s="188"/>
      <c r="E258" s="189"/>
      <c r="F258" s="190">
        <v>216</v>
      </c>
      <c r="G258" s="191"/>
      <c r="H258" s="149">
        <f>F258/H116</f>
        <v>0.10714285714285714</v>
      </c>
      <c r="I258" s="201"/>
      <c r="J258" s="191"/>
      <c r="K258" s="198">
        <v>8</v>
      </c>
      <c r="L258" s="199"/>
      <c r="M258" s="200">
        <f>K258/O116</f>
        <v>4.4444444444444446E-2</v>
      </c>
      <c r="N258" s="199"/>
      <c r="O258" s="37"/>
      <c r="P258" s="37"/>
      <c r="Q258" s="37"/>
      <c r="R258" s="37"/>
      <c r="S258" s="37"/>
      <c r="T258" s="37"/>
      <c r="U258" s="37"/>
    </row>
    <row r="259" spans="1:21" s="86" customFormat="1" ht="21" customHeight="1" x14ac:dyDescent="0.2">
      <c r="A259" s="216" t="s">
        <v>169</v>
      </c>
      <c r="B259" s="217"/>
      <c r="C259" s="217"/>
      <c r="D259" s="217"/>
      <c r="E259" s="218"/>
      <c r="F259" s="219">
        <v>240</v>
      </c>
      <c r="G259" s="220"/>
      <c r="H259" s="221">
        <f>F259/H116</f>
        <v>0.11904761904761904</v>
      </c>
      <c r="I259" s="222"/>
      <c r="J259" s="220"/>
      <c r="K259" s="219">
        <v>41</v>
      </c>
      <c r="L259" s="220"/>
      <c r="M259" s="221">
        <f>K259/O116</f>
        <v>0.22777777777777777</v>
      </c>
      <c r="N259" s="220"/>
      <c r="O259" s="37"/>
      <c r="P259" s="37"/>
      <c r="Q259" s="37"/>
      <c r="R259" s="37"/>
      <c r="S259" s="37"/>
      <c r="T259" s="37"/>
      <c r="U259" s="37"/>
    </row>
    <row r="260" spans="1:21" s="86" customFormat="1" ht="12.75" customHeight="1" x14ac:dyDescent="0.2">
      <c r="A260" s="223" t="s">
        <v>121</v>
      </c>
      <c r="B260" s="224"/>
      <c r="C260" s="224"/>
      <c r="D260" s="224"/>
      <c r="E260" s="225"/>
      <c r="F260" s="227">
        <f>SUM(F256:G259)</f>
        <v>636</v>
      </c>
      <c r="G260" s="210"/>
      <c r="H260" s="209">
        <f>SUM(H256:J259)</f>
        <v>0.31547619047619047</v>
      </c>
      <c r="I260" s="228"/>
      <c r="J260" s="210"/>
      <c r="K260" s="227">
        <f>SUM(K256:L259)</f>
        <v>57</v>
      </c>
      <c r="L260" s="210"/>
      <c r="M260" s="209">
        <f>SUM(M256:N259)</f>
        <v>0.31666666666666665</v>
      </c>
      <c r="N260" s="210"/>
      <c r="O260" s="37"/>
      <c r="P260" s="37"/>
      <c r="Q260" s="37"/>
      <c r="R260" s="37"/>
      <c r="S260" s="37"/>
      <c r="T260" s="37"/>
      <c r="U260" s="37"/>
    </row>
    <row r="261" spans="1:2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 x14ac:dyDescent="0.2">
      <c r="A262" s="226" t="s">
        <v>89</v>
      </c>
      <c r="B262" s="226"/>
      <c r="C262" s="226"/>
      <c r="D262" s="226"/>
      <c r="E262" s="226"/>
      <c r="F262" s="159" t="s">
        <v>83</v>
      </c>
      <c r="G262" s="153"/>
      <c r="H262" s="153"/>
      <c r="I262" s="153"/>
      <c r="J262" s="150"/>
      <c r="K262" s="152" t="s">
        <v>84</v>
      </c>
      <c r="L262" s="153"/>
      <c r="M262" s="153"/>
      <c r="N262" s="150"/>
      <c r="O262" s="2"/>
      <c r="P262" s="2"/>
      <c r="Q262" s="2"/>
      <c r="R262" s="2"/>
      <c r="S262" s="2"/>
      <c r="T262" s="2"/>
      <c r="U262" s="2"/>
    </row>
    <row r="263" spans="1:21" ht="55.5" customHeight="1" x14ac:dyDescent="0.2">
      <c r="A263" s="226"/>
      <c r="B263" s="226"/>
      <c r="C263" s="226"/>
      <c r="D263" s="226"/>
      <c r="E263" s="226"/>
      <c r="F263" s="182" t="s">
        <v>85</v>
      </c>
      <c r="G263" s="150"/>
      <c r="H263" s="151" t="s">
        <v>86</v>
      </c>
      <c r="I263" s="153"/>
      <c r="J263" s="150"/>
      <c r="K263" s="151" t="s">
        <v>87</v>
      </c>
      <c r="L263" s="150"/>
      <c r="M263" s="151" t="s">
        <v>88</v>
      </c>
      <c r="N263" s="150"/>
      <c r="O263" s="2"/>
      <c r="P263" s="2"/>
      <c r="Q263" s="2"/>
      <c r="R263" s="2"/>
      <c r="S263" s="2"/>
      <c r="T263" s="2"/>
      <c r="U263" s="2"/>
    </row>
    <row r="264" spans="1:21" ht="12.75" customHeight="1" x14ac:dyDescent="0.2">
      <c r="A264" s="202" t="s">
        <v>90</v>
      </c>
      <c r="B264" s="156"/>
      <c r="C264" s="156"/>
      <c r="D264" s="156"/>
      <c r="E264" s="166"/>
      <c r="F264" s="208">
        <f>I116</f>
        <v>2189</v>
      </c>
      <c r="G264" s="150"/>
      <c r="H264" s="149">
        <f>F264/(F264+F265)</f>
        <v>0.47535287730727471</v>
      </c>
      <c r="I264" s="153"/>
      <c r="J264" s="150"/>
      <c r="K264" s="160">
        <f>Q116</f>
        <v>87.4</v>
      </c>
      <c r="L264" s="150"/>
      <c r="M264" s="149">
        <f>K264/O116</f>
        <v>0.48555555555555557</v>
      </c>
      <c r="N264" s="150"/>
      <c r="O264" s="2"/>
      <c r="P264" s="2"/>
      <c r="Q264" s="2"/>
      <c r="R264" s="2"/>
      <c r="S264" s="2"/>
      <c r="T264" s="2"/>
      <c r="U264" s="2"/>
    </row>
    <row r="265" spans="1:21" ht="12.75" customHeight="1" x14ac:dyDescent="0.2">
      <c r="A265" s="203" t="s">
        <v>114</v>
      </c>
      <c r="B265" s="153"/>
      <c r="C265" s="153"/>
      <c r="D265" s="153"/>
      <c r="E265" s="150"/>
      <c r="F265" s="208">
        <f>H116+R116</f>
        <v>2416</v>
      </c>
      <c r="G265" s="150"/>
      <c r="H265" s="149">
        <f>F265/(F264+F265)</f>
        <v>0.52464712269272529</v>
      </c>
      <c r="I265" s="153"/>
      <c r="J265" s="150"/>
      <c r="K265" s="160">
        <f>P116</f>
        <v>92.6</v>
      </c>
      <c r="L265" s="150"/>
      <c r="M265" s="149">
        <f>K265/O116</f>
        <v>0.51444444444444437</v>
      </c>
      <c r="N265" s="150"/>
      <c r="O265" s="2"/>
      <c r="P265" s="2"/>
      <c r="Q265" s="2"/>
      <c r="R265" s="2"/>
      <c r="S265" s="2"/>
      <c r="T265" s="2"/>
      <c r="U265" s="2"/>
    </row>
    <row r="266" spans="1:2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s="106" customFormat="1" ht="12.75" customHeight="1" x14ac:dyDescent="0.2">
      <c r="A268" s="204" t="s">
        <v>91</v>
      </c>
      <c r="B268" s="178"/>
      <c r="C268" s="178"/>
      <c r="D268" s="178"/>
      <c r="E268" s="178"/>
      <c r="F268" s="2"/>
      <c r="G268" s="37"/>
      <c r="H268" s="204" t="s">
        <v>92</v>
      </c>
      <c r="I268" s="178"/>
      <c r="J268" s="178"/>
      <c r="K268" s="178"/>
      <c r="L268" s="178"/>
      <c r="M268" s="178"/>
      <c r="N268" s="178"/>
      <c r="O268" s="178"/>
      <c r="P268" s="178"/>
      <c r="Q268" s="2"/>
      <c r="R268" s="2"/>
      <c r="S268" s="2"/>
      <c r="T268" s="2"/>
      <c r="U268" s="2"/>
    </row>
    <row r="269" spans="1:21" s="106" customFormat="1" ht="9.75" customHeight="1" x14ac:dyDescent="0.2">
      <c r="A269" s="105"/>
      <c r="F269" s="2"/>
      <c r="G269" s="37"/>
      <c r="H269" s="204" t="s">
        <v>127</v>
      </c>
      <c r="I269" s="178"/>
      <c r="J269" s="178"/>
      <c r="K269" s="178"/>
      <c r="L269" s="178"/>
      <c r="M269" s="178"/>
      <c r="N269" s="178"/>
      <c r="O269" s="178"/>
      <c r="P269" s="178"/>
      <c r="Q269" s="2"/>
      <c r="R269" s="2"/>
      <c r="S269" s="2"/>
      <c r="T269" s="2"/>
      <c r="U269" s="2"/>
    </row>
    <row r="270" spans="1:21" s="106" customFormat="1" ht="28.5" customHeight="1" x14ac:dyDescent="0.2">
      <c r="A270" s="207" t="s">
        <v>219</v>
      </c>
      <c r="B270" s="207"/>
      <c r="C270" s="207"/>
      <c r="D270" s="207"/>
      <c r="E270" s="207"/>
      <c r="F270" s="2"/>
      <c r="G270" s="37"/>
      <c r="H270" s="207" t="s">
        <v>219</v>
      </c>
      <c r="I270" s="207"/>
      <c r="J270" s="207"/>
      <c r="K270" s="207"/>
      <c r="L270" s="207"/>
      <c r="M270" s="207"/>
      <c r="N270" s="207"/>
      <c r="O270" s="207"/>
      <c r="P270" s="207"/>
      <c r="Q270" s="2"/>
      <c r="R270" s="2"/>
      <c r="S270" s="2"/>
      <c r="T270" s="2"/>
      <c r="U270" s="2"/>
    </row>
    <row r="271" spans="1:21" s="106" customFormat="1" ht="8.25" customHeight="1" x14ac:dyDescent="0.2">
      <c r="A271" s="207" t="s">
        <v>115</v>
      </c>
      <c r="B271" s="178"/>
      <c r="C271" s="178"/>
      <c r="D271" s="178"/>
      <c r="E271" s="178"/>
      <c r="F271" s="2"/>
      <c r="G271" s="2"/>
      <c r="H271" s="207" t="s">
        <v>115</v>
      </c>
      <c r="I271" s="178"/>
      <c r="J271" s="178"/>
      <c r="K271" s="178"/>
      <c r="L271" s="178"/>
      <c r="M271" s="178"/>
      <c r="N271" s="178"/>
      <c r="O271" s="178"/>
      <c r="P271" s="178"/>
      <c r="Q271" s="2"/>
      <c r="R271" s="2"/>
      <c r="S271" s="2"/>
      <c r="T271" s="2"/>
      <c r="U271" s="2"/>
    </row>
    <row r="272" spans="1:21" s="106" customFormat="1" ht="12.75" customHeight="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2"/>
      <c r="O272" s="2"/>
      <c r="P272" s="2"/>
      <c r="Q272" s="2"/>
      <c r="R272" s="2"/>
      <c r="S272" s="2"/>
      <c r="T272" s="2"/>
      <c r="U272" s="2"/>
    </row>
    <row r="273" spans="1:22" s="106" customFormat="1" ht="12.75" customHeight="1" x14ac:dyDescent="0.2">
      <c r="A273" s="105"/>
      <c r="B273" s="105"/>
      <c r="C273" s="105"/>
      <c r="D273" s="105"/>
      <c r="E273" s="10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2" s="106" customFormat="1" ht="12.75" customHeight="1" x14ac:dyDescent="0.2">
      <c r="A274" s="204" t="s">
        <v>93</v>
      </c>
      <c r="B274" s="178"/>
      <c r="C274" s="178"/>
      <c r="D274" s="178"/>
      <c r="E274" s="178"/>
      <c r="F274" s="2"/>
      <c r="G274" s="2"/>
      <c r="H274" s="204" t="s">
        <v>116</v>
      </c>
      <c r="I274" s="178"/>
      <c r="J274" s="178"/>
      <c r="K274" s="178"/>
      <c r="L274" s="178"/>
      <c r="M274" s="178"/>
      <c r="N274" s="178"/>
      <c r="O274" s="178"/>
      <c r="P274" s="178"/>
      <c r="Q274" s="2"/>
      <c r="R274" s="2"/>
      <c r="S274" s="2"/>
      <c r="T274" s="2"/>
      <c r="U274" s="2"/>
    </row>
    <row r="275" spans="1:22" s="106" customFormat="1" ht="21" customHeight="1" x14ac:dyDescent="0.2">
      <c r="A275" s="105"/>
      <c r="F275" s="2"/>
      <c r="G275" s="2"/>
      <c r="H275" s="105"/>
      <c r="Q275" s="2"/>
      <c r="R275" s="2"/>
      <c r="S275" s="2"/>
      <c r="T275" s="2"/>
      <c r="U275" s="2"/>
    </row>
    <row r="276" spans="1:22" s="106" customFormat="1" ht="12.75" customHeight="1" x14ac:dyDescent="0.2">
      <c r="A276" s="207" t="s">
        <v>220</v>
      </c>
      <c r="B276" s="207"/>
      <c r="C276" s="207"/>
      <c r="D276" s="207"/>
      <c r="E276" s="207"/>
      <c r="F276" s="2"/>
      <c r="G276" s="2"/>
      <c r="H276" s="207" t="s">
        <v>221</v>
      </c>
      <c r="I276" s="207"/>
      <c r="J276" s="207"/>
      <c r="K276" s="207"/>
      <c r="L276" s="207"/>
      <c r="M276" s="207"/>
      <c r="N276" s="207"/>
      <c r="O276" s="207"/>
      <c r="P276" s="207"/>
      <c r="Q276" s="2"/>
      <c r="R276" s="2"/>
      <c r="S276" s="2"/>
      <c r="T276" s="2"/>
      <c r="U276" s="2"/>
    </row>
    <row r="277" spans="1:22" s="106" customFormat="1" ht="8.25" customHeight="1" x14ac:dyDescent="0.2">
      <c r="A277" s="207" t="s">
        <v>115</v>
      </c>
      <c r="B277" s="178"/>
      <c r="C277" s="178"/>
      <c r="D277" s="178"/>
      <c r="E277" s="178"/>
      <c r="F277" s="2"/>
      <c r="G277" s="2"/>
      <c r="H277" s="206" t="s">
        <v>115</v>
      </c>
      <c r="I277" s="178"/>
      <c r="J277" s="178"/>
      <c r="K277" s="178"/>
      <c r="L277" s="178"/>
      <c r="M277" s="178"/>
      <c r="N277" s="178"/>
      <c r="O277" s="178"/>
      <c r="P277" s="178"/>
      <c r="Q277" s="2"/>
      <c r="R277" s="2"/>
      <c r="S277" s="2"/>
      <c r="T277" s="2"/>
      <c r="U277" s="2"/>
    </row>
    <row r="278" spans="1:22" s="106" customFormat="1" ht="12.75" customHeight="1" x14ac:dyDescent="0.2">
      <c r="A278" s="204"/>
      <c r="B278" s="178"/>
      <c r="C278" s="178"/>
      <c r="D278" s="178"/>
      <c r="E278" s="178"/>
      <c r="F278" s="2"/>
      <c r="G278" s="2"/>
      <c r="H278" s="205"/>
      <c r="I278" s="178"/>
      <c r="J278" s="178"/>
      <c r="K278" s="178"/>
      <c r="L278" s="178"/>
      <c r="M278" s="178"/>
      <c r="N278" s="178"/>
      <c r="O278" s="178"/>
      <c r="P278" s="178"/>
      <c r="Q278" s="2"/>
      <c r="R278" s="2"/>
      <c r="S278" s="2"/>
      <c r="T278" s="2"/>
      <c r="U278" s="2"/>
    </row>
    <row r="279" spans="1:22" s="106" customFormat="1" ht="9" customHeight="1" x14ac:dyDescent="0.2">
      <c r="A279" s="204"/>
      <c r="B279" s="178"/>
      <c r="C279" s="178"/>
      <c r="D279" s="178"/>
      <c r="E279" s="178"/>
      <c r="F279" s="2"/>
      <c r="G279" s="37"/>
      <c r="H279" s="204"/>
      <c r="I279" s="178"/>
      <c r="J279" s="178"/>
      <c r="K279" s="178"/>
      <c r="L279" s="178"/>
      <c r="M279" s="178"/>
      <c r="N279" s="178"/>
      <c r="O279" s="178"/>
      <c r="P279" s="178"/>
      <c r="Q279" s="2"/>
      <c r="R279" s="2"/>
      <c r="S279" s="2"/>
      <c r="T279" s="2"/>
      <c r="U279" s="2"/>
    </row>
    <row r="280" spans="1:22" s="106" customFormat="1" ht="12.75" customHeight="1" x14ac:dyDescent="0.2">
      <c r="A280" s="144" t="s">
        <v>94</v>
      </c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2"/>
      <c r="T280" s="2"/>
      <c r="U280" s="2"/>
    </row>
    <row r="281" spans="1:22" s="106" customFormat="1" ht="21" customHeight="1" x14ac:dyDescent="0.2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2"/>
      <c r="T281" s="2"/>
      <c r="U281" s="2"/>
    </row>
    <row r="282" spans="1:22" s="106" customFormat="1" ht="12.75" customHeight="1" x14ac:dyDescent="0.2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2"/>
      <c r="T282" s="2"/>
      <c r="U282" s="2"/>
    </row>
    <row r="283" spans="1:22" s="106" customFormat="1" ht="12.75" customHeight="1" x14ac:dyDescent="0.2">
      <c r="A283" s="144" t="s">
        <v>95</v>
      </c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2"/>
      <c r="T283" s="2"/>
      <c r="U283" s="2"/>
    </row>
    <row r="284" spans="1:22" s="106" customFormat="1" ht="12.75" customHeight="1" x14ac:dyDescent="0.2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2"/>
      <c r="T284" s="2"/>
      <c r="U284" s="2"/>
    </row>
    <row r="285" spans="1:22" s="106" customFormat="1" ht="21.75" customHeight="1" x14ac:dyDescent="0.2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2"/>
      <c r="T285" s="2"/>
      <c r="U285" s="2"/>
    </row>
    <row r="286" spans="1:22" s="106" customFormat="1" ht="12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2"/>
      <c r="T286" s="2"/>
      <c r="U286" s="2"/>
    </row>
    <row r="287" spans="1:22" s="106" customFormat="1" ht="12.75" customHeight="1" x14ac:dyDescent="0.2">
      <c r="A287" s="144" t="s">
        <v>189</v>
      </c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38"/>
      <c r="T287" s="38"/>
      <c r="U287" s="38"/>
      <c r="V287" s="38"/>
    </row>
    <row r="288" spans="1:22" s="106" customFormat="1" ht="12.75" customHeight="1" x14ac:dyDescent="0.2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38"/>
      <c r="T288" s="38"/>
      <c r="U288" s="38"/>
      <c r="V288" s="38"/>
    </row>
    <row r="289" spans="1:22" s="106" customFormat="1" ht="12.75" customHeight="1" x14ac:dyDescent="0.2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38"/>
      <c r="T289" s="38"/>
      <c r="U289" s="38"/>
      <c r="V289" s="38"/>
    </row>
    <row r="290" spans="1:22" s="106" customFormat="1" ht="9" customHeight="1" x14ac:dyDescent="0.2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06" customFormat="1" ht="12.75" customHeight="1" x14ac:dyDescent="0.2">
      <c r="A291" s="239" t="s">
        <v>222</v>
      </c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127"/>
      <c r="T291" s="127"/>
      <c r="U291" s="127"/>
    </row>
    <row r="292" spans="1:22" s="106" customFormat="1" ht="12.75" customHeight="1" x14ac:dyDescent="0.2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127"/>
      <c r="T292" s="127"/>
      <c r="U292" s="127"/>
    </row>
    <row r="293" spans="1:22" s="106" customFormat="1" ht="12.75" customHeight="1" x14ac:dyDescent="0.2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127"/>
      <c r="T293" s="127"/>
      <c r="U293" s="127"/>
    </row>
    <row r="294" spans="1:22" s="106" customFormat="1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</row>
    <row r="295" spans="1:22" s="106" customFormat="1" ht="12.75" customHeight="1" x14ac:dyDescent="0.2">
      <c r="A295" s="144" t="s">
        <v>223</v>
      </c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38"/>
      <c r="T295" s="38"/>
      <c r="U295" s="38"/>
      <c r="V295" s="38"/>
    </row>
    <row r="296" spans="1:22" s="106" customFormat="1" ht="12.75" customHeight="1" x14ac:dyDescent="0.2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38"/>
      <c r="T296" s="38"/>
      <c r="U296" s="38"/>
      <c r="V296" s="38"/>
    </row>
    <row r="297" spans="1:22" s="106" customFormat="1" ht="12.75" customHeight="1" x14ac:dyDescent="0.2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38"/>
      <c r="T297" s="38"/>
      <c r="U297" s="38"/>
      <c r="V297" s="38"/>
    </row>
    <row r="298" spans="1:22" s="106" customFormat="1" ht="12.75" customHeight="1" x14ac:dyDescent="0.2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38"/>
      <c r="T298" s="38"/>
      <c r="U298" s="38"/>
      <c r="V298" s="38"/>
    </row>
    <row r="299" spans="1:22" s="106" customFormat="1" ht="12.75" customHeight="1" x14ac:dyDescent="0.2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2"/>
      <c r="T299" s="2"/>
      <c r="U299" s="2"/>
    </row>
    <row r="300" spans="1:22" s="106" customFormat="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2" s="106" customFormat="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2" s="106" customFormat="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2" s="106" customFormat="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2" s="106" customFormat="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s="106" customFormat="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s="106" customFormat="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s="106" customFormat="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s="106" customFormat="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s="106" customFormat="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s="106" customFormat="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s="106" customFormat="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s="106" customFormat="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s="106" customFormat="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s="106" customFormat="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s="106" customFormat="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s="106" customFormat="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s="106" customFormat="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s="106" customFormat="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s="106" customFormat="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s="106" customFormat="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s="106" customFormat="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s="106" customFormat="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s="106" customFormat="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s="106" customFormat="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s="106" customFormat="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s="106" customFormat="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s="106" customFormat="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s="106" customFormat="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s="106" customFormat="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s="106" customFormat="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s="106" customFormat="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s="106" customFormat="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s="106" customFormat="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s="106" customFormat="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s="106" customFormat="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s="106" customFormat="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s="106" customFormat="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s="106" customFormat="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s="106" customFormat="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s="106" customFormat="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s="106" customFormat="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s="106" customFormat="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s="106" customFormat="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</sheetData>
  <mergeCells count="230">
    <mergeCell ref="A279:E279"/>
    <mergeCell ref="H279:P279"/>
    <mergeCell ref="A280:R281"/>
    <mergeCell ref="A283:R285"/>
    <mergeCell ref="A287:R289"/>
    <mergeCell ref="A291:R293"/>
    <mergeCell ref="A295:R299"/>
    <mergeCell ref="A259:E259"/>
    <mergeCell ref="F259:G259"/>
    <mergeCell ref="H259:J259"/>
    <mergeCell ref="K259:L259"/>
    <mergeCell ref="M259:N259"/>
    <mergeCell ref="F255:G255"/>
    <mergeCell ref="F256:G256"/>
    <mergeCell ref="A258:E258"/>
    <mergeCell ref="F258:G258"/>
    <mergeCell ref="H258:J258"/>
    <mergeCell ref="K258:L258"/>
    <mergeCell ref="M258:N258"/>
    <mergeCell ref="H274:P274"/>
    <mergeCell ref="H271:P271"/>
    <mergeCell ref="A271:E271"/>
    <mergeCell ref="A268:E268"/>
    <mergeCell ref="F265:G265"/>
    <mergeCell ref="A260:E260"/>
    <mergeCell ref="K256:L256"/>
    <mergeCell ref="A262:E263"/>
    <mergeCell ref="F260:G260"/>
    <mergeCell ref="H260:J260"/>
    <mergeCell ref="K260:L260"/>
    <mergeCell ref="R230:R233"/>
    <mergeCell ref="H231:I232"/>
    <mergeCell ref="J231:N231"/>
    <mergeCell ref="A8:R8"/>
    <mergeCell ref="A9:R9"/>
    <mergeCell ref="A10:R10"/>
    <mergeCell ref="A11:R11"/>
    <mergeCell ref="A12:R12"/>
    <mergeCell ref="A13:R13"/>
    <mergeCell ref="A14:R14"/>
    <mergeCell ref="A15:R15"/>
    <mergeCell ref="A214:R214"/>
    <mergeCell ref="A215:A218"/>
    <mergeCell ref="B215:B218"/>
    <mergeCell ref="C215:C218"/>
    <mergeCell ref="D215:D218"/>
    <mergeCell ref="E215:E218"/>
    <mergeCell ref="F215:F218"/>
    <mergeCell ref="G215:G218"/>
    <mergeCell ref="O231:O233"/>
    <mergeCell ref="P231:Q232"/>
    <mergeCell ref="J232:M232"/>
    <mergeCell ref="N232:N233"/>
    <mergeCell ref="B186:B189"/>
    <mergeCell ref="F178:F179"/>
    <mergeCell ref="E180:E181"/>
    <mergeCell ref="F180:F181"/>
    <mergeCell ref="A183:G183"/>
    <mergeCell ref="B176:B182"/>
    <mergeCell ref="A185:R185"/>
    <mergeCell ref="A227:G227"/>
    <mergeCell ref="B220:B224"/>
    <mergeCell ref="B225:B226"/>
    <mergeCell ref="R215:R218"/>
    <mergeCell ref="H216:I217"/>
    <mergeCell ref="J216:N216"/>
    <mergeCell ref="G186:G189"/>
    <mergeCell ref="E176:E177"/>
    <mergeCell ref="F176:F177"/>
    <mergeCell ref="E178:E179"/>
    <mergeCell ref="D186:D189"/>
    <mergeCell ref="E186:E189"/>
    <mergeCell ref="F186:F189"/>
    <mergeCell ref="B137:B148"/>
    <mergeCell ref="B150:B157"/>
    <mergeCell ref="B158:B168"/>
    <mergeCell ref="F172:F175"/>
    <mergeCell ref="G172:G175"/>
    <mergeCell ref="H172:N172"/>
    <mergeCell ref="O172:Q172"/>
    <mergeCell ref="H173:I174"/>
    <mergeCell ref="J173:N173"/>
    <mergeCell ref="O173:O175"/>
    <mergeCell ref="A171:R171"/>
    <mergeCell ref="A172:A175"/>
    <mergeCell ref="B172:B175"/>
    <mergeCell ref="C172:C175"/>
    <mergeCell ref="D172:D175"/>
    <mergeCell ref="E172:E175"/>
    <mergeCell ref="R172:R175"/>
    <mergeCell ref="A169:G169"/>
    <mergeCell ref="P173:Q174"/>
    <mergeCell ref="J174:M174"/>
    <mergeCell ref="N174:N175"/>
    <mergeCell ref="E148:E149"/>
    <mergeCell ref="F148:F149"/>
    <mergeCell ref="M260:N260"/>
    <mergeCell ref="R186:R189"/>
    <mergeCell ref="H187:I188"/>
    <mergeCell ref="J187:N187"/>
    <mergeCell ref="O187:O189"/>
    <mergeCell ref="P187:Q188"/>
    <mergeCell ref="J188:M188"/>
    <mergeCell ref="N188:N189"/>
    <mergeCell ref="H186:N186"/>
    <mergeCell ref="O186:Q186"/>
    <mergeCell ref="M255:N255"/>
    <mergeCell ref="A229:R229"/>
    <mergeCell ref="A230:A233"/>
    <mergeCell ref="B230:B233"/>
    <mergeCell ref="C230:C233"/>
    <mergeCell ref="D230:D233"/>
    <mergeCell ref="E230:E233"/>
    <mergeCell ref="F230:F233"/>
    <mergeCell ref="G230:G233"/>
    <mergeCell ref="H230:N230"/>
    <mergeCell ref="A186:A189"/>
    <mergeCell ref="M256:N256"/>
    <mergeCell ref="K254:N254"/>
    <mergeCell ref="C186:C189"/>
    <mergeCell ref="A264:E264"/>
    <mergeCell ref="A265:E265"/>
    <mergeCell ref="H268:P268"/>
    <mergeCell ref="H269:P269"/>
    <mergeCell ref="H278:P278"/>
    <mergeCell ref="H277:P277"/>
    <mergeCell ref="H265:J265"/>
    <mergeCell ref="K265:L265"/>
    <mergeCell ref="M265:N265"/>
    <mergeCell ref="A278:E278"/>
    <mergeCell ref="A274:E274"/>
    <mergeCell ref="A277:E277"/>
    <mergeCell ref="A270:E270"/>
    <mergeCell ref="H270:P270"/>
    <mergeCell ref="A276:E276"/>
    <mergeCell ref="H276:P276"/>
    <mergeCell ref="F264:G264"/>
    <mergeCell ref="F263:G263"/>
    <mergeCell ref="O216:O218"/>
    <mergeCell ref="P216:Q217"/>
    <mergeCell ref="J217:M217"/>
    <mergeCell ref="N217:N218"/>
    <mergeCell ref="A212:G212"/>
    <mergeCell ref="B190:B196"/>
    <mergeCell ref="B197:B204"/>
    <mergeCell ref="B205:B211"/>
    <mergeCell ref="O230:Q230"/>
    <mergeCell ref="A250:G250"/>
    <mergeCell ref="B234:B243"/>
    <mergeCell ref="B244:B249"/>
    <mergeCell ref="F254:J254"/>
    <mergeCell ref="A257:E257"/>
    <mergeCell ref="F257:G257"/>
    <mergeCell ref="A256:E256"/>
    <mergeCell ref="A254:E255"/>
    <mergeCell ref="H215:N215"/>
    <mergeCell ref="O215:Q215"/>
    <mergeCell ref="K257:L257"/>
    <mergeCell ref="M257:N257"/>
    <mergeCell ref="H257:J257"/>
    <mergeCell ref="H256:J256"/>
    <mergeCell ref="A132:R132"/>
    <mergeCell ref="C101:G101"/>
    <mergeCell ref="A116:G116"/>
    <mergeCell ref="A121:Q121"/>
    <mergeCell ref="A115:G115"/>
    <mergeCell ref="H133:N133"/>
    <mergeCell ref="R133:R136"/>
    <mergeCell ref="H134:I135"/>
    <mergeCell ref="O134:O136"/>
    <mergeCell ref="P134:Q135"/>
    <mergeCell ref="J135:M135"/>
    <mergeCell ref="N135:N136"/>
    <mergeCell ref="A130:R130"/>
    <mergeCell ref="B87:B114"/>
    <mergeCell ref="C114:G114"/>
    <mergeCell ref="A118:G118"/>
    <mergeCell ref="A133:A136"/>
    <mergeCell ref="B133:B136"/>
    <mergeCell ref="C133:C136"/>
    <mergeCell ref="D133:D136"/>
    <mergeCell ref="E133:E136"/>
    <mergeCell ref="F133:F136"/>
    <mergeCell ref="G133:G136"/>
    <mergeCell ref="A52:G52"/>
    <mergeCell ref="C51:G51"/>
    <mergeCell ref="A86:G86"/>
    <mergeCell ref="E44:E45"/>
    <mergeCell ref="E30:E31"/>
    <mergeCell ref="F30:F31"/>
    <mergeCell ref="E28:E29"/>
    <mergeCell ref="F28:F29"/>
    <mergeCell ref="F44:F45"/>
    <mergeCell ref="C36:G36"/>
    <mergeCell ref="C85:G85"/>
    <mergeCell ref="C69:G69"/>
    <mergeCell ref="E42:E43"/>
    <mergeCell ref="F42:F43"/>
    <mergeCell ref="D18:D21"/>
    <mergeCell ref="E18:E21"/>
    <mergeCell ref="N20:N21"/>
    <mergeCell ref="C18:C21"/>
    <mergeCell ref="O19:O21"/>
    <mergeCell ref="O18:Q18"/>
    <mergeCell ref="P19:Q20"/>
    <mergeCell ref="H18:N18"/>
    <mergeCell ref="J19:N19"/>
    <mergeCell ref="H19:I20"/>
    <mergeCell ref="J20:M20"/>
    <mergeCell ref="A18:A21"/>
    <mergeCell ref="B18:B21"/>
    <mergeCell ref="B53:B85"/>
    <mergeCell ref="B22:B51"/>
    <mergeCell ref="R18:R21"/>
    <mergeCell ref="A17:R17"/>
    <mergeCell ref="A117:G117"/>
    <mergeCell ref="M264:N264"/>
    <mergeCell ref="M263:N263"/>
    <mergeCell ref="K262:N262"/>
    <mergeCell ref="J134:N134"/>
    <mergeCell ref="O133:Q133"/>
    <mergeCell ref="G18:G21"/>
    <mergeCell ref="F18:F21"/>
    <mergeCell ref="H255:J255"/>
    <mergeCell ref="K255:L255"/>
    <mergeCell ref="H263:J263"/>
    <mergeCell ref="K263:L263"/>
    <mergeCell ref="H264:J264"/>
    <mergeCell ref="F262:J262"/>
    <mergeCell ref="K264:L264"/>
  </mergeCells>
  <pageMargins left="0.31496062992125984" right="0.31496062992125984" top="0.55118110236220474" bottom="0.35433070866141736" header="0.31496062992125984" footer="0.31496062992125984"/>
  <pageSetup paperSize="9" scale="79" fitToHeight="0" orientation="portrait" r:id="rId1"/>
  <rowBreaks count="4" manualBreakCount="4">
    <brk id="69" max="17" man="1"/>
    <brk id="129" max="17" man="1"/>
    <brk id="198" max="17" man="1"/>
    <brk id="25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User</cp:lastModifiedBy>
  <cp:lastPrinted>2017-07-06T11:48:13Z</cp:lastPrinted>
  <dcterms:created xsi:type="dcterms:W3CDTF">2016-09-25T07:18:46Z</dcterms:created>
  <dcterms:modified xsi:type="dcterms:W3CDTF">2017-07-06T11:49:11Z</dcterms:modified>
</cp:coreProperties>
</file>