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05" windowHeight="8955" activeTab="0"/>
  </bookViews>
  <sheets>
    <sheet name="plan studiów" sheetId="1" r:id="rId1"/>
  </sheets>
  <definedNames>
    <definedName name="_xlnm.Print_Area" localSheetId="0">'plan studiów'!$A$1:$Q$248</definedName>
  </definedNames>
  <calcPr fullCalcOnLoad="1"/>
</workbook>
</file>

<file path=xl/sharedStrings.xml><?xml version="1.0" encoding="utf-8"?>
<sst xmlns="http://schemas.openxmlformats.org/spreadsheetml/2006/main" count="727" uniqueCount="265">
  <si>
    <t>Punkty ECTS</t>
  </si>
  <si>
    <t>Forma oceny</t>
  </si>
  <si>
    <t>GODZINY ZAJĘĆ</t>
  </si>
  <si>
    <t>OGÓŁEM</t>
  </si>
  <si>
    <t>w tym:</t>
  </si>
  <si>
    <t>W.</t>
  </si>
  <si>
    <t>Ćw.</t>
  </si>
  <si>
    <t>K.</t>
  </si>
  <si>
    <t>Forma zaliczenia:</t>
  </si>
  <si>
    <t>Lp</t>
  </si>
  <si>
    <t>z bezpośrednim udziałem nauczyciela akademickiego</t>
  </si>
  <si>
    <t>samodzielna praca studenta</t>
  </si>
  <si>
    <t>rok</t>
  </si>
  <si>
    <t>I</t>
  </si>
  <si>
    <t>Razem po I roku:</t>
  </si>
  <si>
    <t>II</t>
  </si>
  <si>
    <t>Razem po II roku:</t>
  </si>
  <si>
    <t>RAZEM W CIĄGU TOKU STUDIÓW:</t>
  </si>
  <si>
    <r>
      <t xml:space="preserve">Legenda: </t>
    </r>
    <r>
      <rPr>
        <b/>
        <sz val="10"/>
        <rFont val="Arial"/>
        <family val="2"/>
      </rPr>
      <t>W -</t>
    </r>
    <r>
      <rPr>
        <sz val="10"/>
        <rFont val="Arial"/>
        <family val="0"/>
      </rPr>
      <t xml:space="preserve"> wykłady, </t>
    </r>
    <r>
      <rPr>
        <b/>
        <sz val="10"/>
        <rFont val="Arial"/>
        <family val="2"/>
      </rPr>
      <t>Ćw -</t>
    </r>
    <r>
      <rPr>
        <sz val="10"/>
        <rFont val="Arial"/>
        <family val="0"/>
      </rPr>
      <t xml:space="preserve"> ćwiczenia, </t>
    </r>
    <r>
      <rPr>
        <b/>
        <sz val="10"/>
        <rFont val="Arial"/>
        <family val="2"/>
      </rPr>
      <t>K -</t>
    </r>
    <r>
      <rPr>
        <sz val="10"/>
        <rFont val="Arial"/>
        <family val="0"/>
      </rPr>
      <t xml:space="preserve"> konwersatoria, </t>
    </r>
    <r>
      <rPr>
        <b/>
        <sz val="10"/>
        <rFont val="Arial"/>
        <family val="2"/>
      </rPr>
      <t>L</t>
    </r>
    <r>
      <rPr>
        <sz val="10"/>
        <rFont val="Arial"/>
        <family val="0"/>
      </rPr>
      <t>-laboratorium,</t>
    </r>
    <r>
      <rPr>
        <b/>
        <sz val="10"/>
        <rFont val="Arial"/>
        <family val="2"/>
      </rPr>
      <t xml:space="preserve"> P</t>
    </r>
    <r>
      <rPr>
        <sz val="10"/>
        <rFont val="Arial"/>
        <family val="0"/>
      </rPr>
      <t>-projekt</t>
    </r>
  </si>
  <si>
    <t>L.</t>
  </si>
  <si>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   - zaliczenie</t>
    </r>
  </si>
  <si>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zaliczenie z oceną</t>
    </r>
  </si>
  <si>
    <r>
      <rPr>
        <b/>
        <sz val="10"/>
        <rFont val="Arial"/>
        <family val="2"/>
      </rPr>
      <t xml:space="preserve">E </t>
    </r>
    <r>
      <rPr>
        <sz val="10"/>
        <rFont val="Arial"/>
        <family val="2"/>
      </rPr>
      <t xml:space="preserve">  - egzamin</t>
    </r>
  </si>
  <si>
    <t>Kod przedmiotu</t>
  </si>
  <si>
    <t>Nazwa przedmiotu</t>
  </si>
  <si>
    <t>semestr</t>
  </si>
  <si>
    <t>Razem semestr 1</t>
  </si>
  <si>
    <t>Razem semestr 2</t>
  </si>
  <si>
    <t>Razem semestr 3</t>
  </si>
  <si>
    <t>Razem semestr 4</t>
  </si>
  <si>
    <t>III</t>
  </si>
  <si>
    <t>Razem semestr 5</t>
  </si>
  <si>
    <t>Razem semestr 6</t>
  </si>
  <si>
    <t>Razem po III roku:</t>
  </si>
  <si>
    <t>BILANS godzin i punktów ECTS pracy studenta:</t>
  </si>
  <si>
    <t>praca własna studenta:</t>
  </si>
  <si>
    <t>Nazwa przedmiotu/modułu</t>
  </si>
  <si>
    <t>BILANS godzin i punktów ECTS modułów wybieralnych:</t>
  </si>
  <si>
    <t>Nazwa modułu wybieralnego</t>
  </si>
  <si>
    <t>GODZINY</t>
  </si>
  <si>
    <t>suma  godzin</t>
  </si>
  <si>
    <t>udział procentowy w stosunku do wszystkich godzin w planie studiów</t>
  </si>
  <si>
    <t>PUNKTY ECTS</t>
  </si>
  <si>
    <t>suma  punktów ECTS</t>
  </si>
  <si>
    <t>udział procentowy w stosunku do wszystkich punktów ECTS w planie studiów</t>
  </si>
  <si>
    <t>w tym: samodzielna praca studenta</t>
  </si>
  <si>
    <t>z bespośrednim udziałem nauczyciela *</t>
  </si>
  <si>
    <t>w tym: z bezpośrednim udziałem nauczyciela akademickiego*</t>
  </si>
  <si>
    <t>INSTYTUT Humanistyczno-Artystyczny</t>
  </si>
  <si>
    <t>KIERUNEK: Edukacja Artystyczna w Zakresie Sztuki Muzycznej</t>
  </si>
  <si>
    <t>SPECJALNOŚĆ: Edukacja Muzyczna</t>
  </si>
  <si>
    <r>
      <t>profil kształcenia:</t>
    </r>
    <r>
      <rPr>
        <b/>
        <sz val="10"/>
        <rFont val="Times New Roman"/>
        <family val="1"/>
      </rPr>
      <t xml:space="preserve"> praktyczny</t>
    </r>
  </si>
  <si>
    <r>
      <t>obszar kształcenia:</t>
    </r>
    <r>
      <rPr>
        <sz val="10"/>
        <rFont val="Times New Roman"/>
        <family val="1"/>
      </rPr>
      <t xml:space="preserve"> sztuka</t>
    </r>
  </si>
  <si>
    <t xml:space="preserve">Poziom kształcenia: studia pierwszego stopnia, stacjonarne </t>
  </si>
  <si>
    <t>Fortepian</t>
  </si>
  <si>
    <t>ZO</t>
  </si>
  <si>
    <t>E</t>
  </si>
  <si>
    <t>Harmonia</t>
  </si>
  <si>
    <t>Z</t>
  </si>
  <si>
    <t>Historia muzyki</t>
  </si>
  <si>
    <t>Analiza dzieła muzycznego</t>
  </si>
  <si>
    <t>Kształcenie słuchu</t>
  </si>
  <si>
    <t>Literatura muzyczna</t>
  </si>
  <si>
    <t>Chór</t>
  </si>
  <si>
    <t xml:space="preserve">Chór </t>
  </si>
  <si>
    <t>Dyrygowanie</t>
  </si>
  <si>
    <t>Czytanie partytur</t>
  </si>
  <si>
    <t>Instrumentacja</t>
  </si>
  <si>
    <t>Drugi instrument</t>
  </si>
  <si>
    <t>Nauka akompaniamentu z czytaniem a'vista</t>
  </si>
  <si>
    <t>Zajęcia muzyczno-ruchowe</t>
  </si>
  <si>
    <t>Instrumenty szkolne - keyboard</t>
  </si>
  <si>
    <t>Instrumenty szkolne - flet</t>
  </si>
  <si>
    <t>Zespół wokalny z metodyką</t>
  </si>
  <si>
    <t>Zespół instrumentalny z metodyką</t>
  </si>
  <si>
    <t>Metodyka śpiewu zbiorowego</t>
  </si>
  <si>
    <t>Emisja głosu z dykcją</t>
  </si>
  <si>
    <t>Psychologia z psychologią muzyki</t>
  </si>
  <si>
    <t>Pedagogika z pedagogiką muzyczną</t>
  </si>
  <si>
    <t>Podstawy dydaktyki ogólnej</t>
  </si>
  <si>
    <t>Język obcy</t>
  </si>
  <si>
    <t>Technologia informacyjna</t>
  </si>
  <si>
    <t>Wychowanie fizyczne</t>
  </si>
  <si>
    <t>Ochrona własności intelektualnej</t>
  </si>
  <si>
    <t>Seminarium dyplomowe</t>
  </si>
  <si>
    <t>Praca dyplomowa</t>
  </si>
  <si>
    <t>Prezentacja artystyczna</t>
  </si>
  <si>
    <t>PRZEDMIOTY/MODUŁY KIERUNKU Edukacja artystyczna w zakresie sztuki muzycznej</t>
  </si>
  <si>
    <t>Folklor muzyczny</t>
  </si>
  <si>
    <t xml:space="preserve">Bezpieczeństwo i higiena pracy z podstawami ergonomii </t>
  </si>
  <si>
    <t xml:space="preserve">Metodyka nauczania muzyki </t>
  </si>
  <si>
    <t>ZO i E</t>
  </si>
  <si>
    <t>Praktyka pedagogiczna</t>
  </si>
  <si>
    <t xml:space="preserve">Praktyka pedagogiczna </t>
  </si>
  <si>
    <t>Metodologia badań</t>
  </si>
  <si>
    <t>Informatyka muzyczna</t>
  </si>
  <si>
    <t>EM.03.1.W</t>
  </si>
  <si>
    <t>EM.04.1.C</t>
  </si>
  <si>
    <t>EM.05.1.C</t>
  </si>
  <si>
    <t>EM.07.1.C</t>
  </si>
  <si>
    <t>EM.03.2.W</t>
  </si>
  <si>
    <t>EM.04.2.C</t>
  </si>
  <si>
    <t>EM.05.2.C</t>
  </si>
  <si>
    <t>EM.07.2.C</t>
  </si>
  <si>
    <t>JO.01.2.C</t>
  </si>
  <si>
    <t>EM.02.3.W</t>
  </si>
  <si>
    <t>EM.02.3.C</t>
  </si>
  <si>
    <t>EM.05.3.C</t>
  </si>
  <si>
    <t>EM.07.3.C</t>
  </si>
  <si>
    <t>EM.17.3.C</t>
  </si>
  <si>
    <t>JO.01.3.C</t>
  </si>
  <si>
    <t>TI .02.3.C</t>
  </si>
  <si>
    <t>WF.03.3.C</t>
  </si>
  <si>
    <t>EM.02.4.C</t>
  </si>
  <si>
    <t>EM.05.4.C</t>
  </si>
  <si>
    <t>EM.07.4.C</t>
  </si>
  <si>
    <t>EM.09.4.C</t>
  </si>
  <si>
    <t>JO.01.4.C</t>
  </si>
  <si>
    <t>WF.03.4.C</t>
  </si>
  <si>
    <t>EM.02.5.C</t>
  </si>
  <si>
    <t>EM.05.5.C</t>
  </si>
  <si>
    <t>EM.07.5.C</t>
  </si>
  <si>
    <t>JO.01.5.C</t>
  </si>
  <si>
    <t>OWI.04.5.W</t>
  </si>
  <si>
    <t>EM.07.6.C</t>
  </si>
  <si>
    <t>BHP.02.1.W</t>
  </si>
  <si>
    <t>EM.21.4.C</t>
  </si>
  <si>
    <t>Nazwa modułu</t>
  </si>
  <si>
    <t>M 1</t>
  </si>
  <si>
    <t>M 2</t>
  </si>
  <si>
    <t>Rytmika</t>
  </si>
  <si>
    <t>Mowa zawodowa</t>
  </si>
  <si>
    <t>MODUŁ</t>
  </si>
  <si>
    <t>EM.PZ.4</t>
  </si>
  <si>
    <t>EM.PZ.3</t>
  </si>
  <si>
    <t>EM.PZ.5</t>
  </si>
  <si>
    <t>praca z bezpośrednim udziałem nauczyciela akademickiego</t>
  </si>
  <si>
    <t>OPIS MODUŁÓW NA KIERUNKU</t>
  </si>
  <si>
    <t>PLAN STUDIÓW</t>
  </si>
  <si>
    <t>Sprawdził Koordynator ds. Systemu ECTS</t>
  </si>
  <si>
    <t xml:space="preserve">Sporządził  </t>
  </si>
  <si>
    <t>Zatwierdził Dyrektor Instytutu Humanistyczno - Artystycznego</t>
  </si>
  <si>
    <t xml:space="preserve">Zatwierdził Kierownik Zakładu Edukacji Artystycznej </t>
  </si>
  <si>
    <t>w zakresie sztuki muzycznej</t>
  </si>
  <si>
    <t>1 tydzień praktyk = 18 godzin</t>
  </si>
  <si>
    <t>S.</t>
  </si>
  <si>
    <t>PZ.</t>
  </si>
  <si>
    <t>EM.PD.6-1</t>
  </si>
  <si>
    <t>EM.PD.6-2</t>
  </si>
  <si>
    <t>EM.23.1.C</t>
  </si>
  <si>
    <t>EM.23.2.C</t>
  </si>
  <si>
    <t>EM.24.1.C</t>
  </si>
  <si>
    <t>EM.24.2.C</t>
  </si>
  <si>
    <t>Program obowiązuje od roku akademickiego 2013/2014</t>
  </si>
  <si>
    <t>M 5</t>
  </si>
  <si>
    <t>EM.25.1.W</t>
  </si>
  <si>
    <t>M 3</t>
  </si>
  <si>
    <t>M 4</t>
  </si>
  <si>
    <t>EM.28.1.C</t>
  </si>
  <si>
    <t>Zespoły chóralne</t>
  </si>
  <si>
    <t>EM.32.1.C</t>
  </si>
  <si>
    <t>EM.33.1.C</t>
  </si>
  <si>
    <t>EM.28.2.C</t>
  </si>
  <si>
    <t>EM.32.2.C</t>
  </si>
  <si>
    <t>EM.33.2.C</t>
  </si>
  <si>
    <t>EM.09.3.C</t>
  </si>
  <si>
    <t>EM.22.3.C</t>
  </si>
  <si>
    <t>EM.23.3.C</t>
  </si>
  <si>
    <t>EM.24.3.C</t>
  </si>
  <si>
    <t>EM.26.3.C</t>
  </si>
  <si>
    <t>EM.28.3.C</t>
  </si>
  <si>
    <t>Warsztaty orffowskie</t>
  </si>
  <si>
    <t>Warsztaty dalcrozowskie</t>
  </si>
  <si>
    <t>EM.29.3.C</t>
  </si>
  <si>
    <t>EM.30.3.C</t>
  </si>
  <si>
    <t>EM.22.4.C</t>
  </si>
  <si>
    <t>EM.23.4.C</t>
  </si>
  <si>
    <t>EM.24.4.C</t>
  </si>
  <si>
    <t>EM.21.4.W</t>
  </si>
  <si>
    <t>EM.28.4.C</t>
  </si>
  <si>
    <t>EM.29.4.C</t>
  </si>
  <si>
    <t>EM.30.4.C</t>
  </si>
  <si>
    <t>EM.21.5.C</t>
  </si>
  <si>
    <t>EM.23.5.C</t>
  </si>
  <si>
    <t>EM.24.5.C</t>
  </si>
  <si>
    <t>EM.28.5.C</t>
  </si>
  <si>
    <t>Szkolna literatura muzyczna</t>
  </si>
  <si>
    <t>EM.31.5.C</t>
  </si>
  <si>
    <t>EM.12.6.C</t>
  </si>
  <si>
    <t>EM.23.6.C</t>
  </si>
  <si>
    <t>EM.24.6.C</t>
  </si>
  <si>
    <t>EM.14.6.S</t>
  </si>
  <si>
    <t>EM.PZ.6</t>
  </si>
  <si>
    <t>EM.28.6.C</t>
  </si>
  <si>
    <t>EM.31.6.C</t>
  </si>
  <si>
    <t xml:space="preserve">MODUŁ WYBIERALNY M 5 </t>
  </si>
  <si>
    <t>EM.01.1.W</t>
  </si>
  <si>
    <t>EM.06.1.W</t>
  </si>
  <si>
    <t>EM.10.1.W</t>
  </si>
  <si>
    <t>EM.11.1.C</t>
  </si>
  <si>
    <t>EM.13.1.W</t>
  </si>
  <si>
    <t>Zasady muzyki z instrumentoznawstwem</t>
  </si>
  <si>
    <t>EM.13.1.C</t>
  </si>
  <si>
    <t>EM.15.1.W</t>
  </si>
  <si>
    <t>EM.16.1.W</t>
  </si>
  <si>
    <t>EM.18.1. W</t>
  </si>
  <si>
    <t>EM.20.1. W</t>
  </si>
  <si>
    <t>EM.01.2.W</t>
  </si>
  <si>
    <t>EM.06.2.W</t>
  </si>
  <si>
    <t>EM.10.2.W</t>
  </si>
  <si>
    <t>EM.11.2.C</t>
  </si>
  <si>
    <t>EM.13.2.W</t>
  </si>
  <si>
    <t>EM.13.2.C</t>
  </si>
  <si>
    <t>EM.15.2.W</t>
  </si>
  <si>
    <t>EM.16.2.W</t>
  </si>
  <si>
    <t>EM.20.2. W</t>
  </si>
  <si>
    <t>EM.01.3.W</t>
  </si>
  <si>
    <t>EM.08.3.W</t>
  </si>
  <si>
    <t>EM.10.3.W</t>
  </si>
  <si>
    <t>EM.12.3.C</t>
  </si>
  <si>
    <t>EM.19.3.C</t>
  </si>
  <si>
    <t>EM.01.4.W</t>
  </si>
  <si>
    <t>EM.08.4.W</t>
  </si>
  <si>
    <t>EM.11.4.W</t>
  </si>
  <si>
    <t>EM.12.4.C</t>
  </si>
  <si>
    <t>EM.17.4.C</t>
  </si>
  <si>
    <t>EM.19.4.C</t>
  </si>
  <si>
    <t>EM.01.5.W</t>
  </si>
  <si>
    <t>EM.08.5.W</t>
  </si>
  <si>
    <t>EM.11.5.W</t>
  </si>
  <si>
    <t>EM.12.5.C</t>
  </si>
  <si>
    <t>EM.14.5.S</t>
  </si>
  <si>
    <t>EM.17.5.C</t>
  </si>
  <si>
    <t>EM.01.6.W</t>
  </si>
  <si>
    <t>EM.08.6.W</t>
  </si>
  <si>
    <t>EM.11.6.W</t>
  </si>
  <si>
    <t>EM.17.6.C</t>
  </si>
  <si>
    <t>Moduł 5</t>
  </si>
  <si>
    <t>Razem:</t>
  </si>
  <si>
    <t>przedmioty do wyboru</t>
  </si>
  <si>
    <t>Razem</t>
  </si>
  <si>
    <t>Student w I semestrze może wybrać przedmioty do wyboru o wartości 4 ECTS</t>
  </si>
  <si>
    <t>Student w II semestrze może wybrać przedmioty do wyboru o wartości 2 ECTS</t>
  </si>
  <si>
    <t>Student w III semestrze może wybrać przedmioty do wyboru o wartości 5 ECTS</t>
  </si>
  <si>
    <t>Student w IV semestrze może wybrać przedmioty do wyboru o wartości 10 ECTS</t>
  </si>
  <si>
    <t>Student w V semestrze może wybrać przedmioty do wyboru o wartości 5 ECTS</t>
  </si>
  <si>
    <t>Student w VI semestrze może wybrać przedmioty do wyboru o wartości 2 ECTS</t>
  </si>
  <si>
    <t>suma  punktów ECTS*</t>
  </si>
  <si>
    <t>suma  godzin*</t>
  </si>
  <si>
    <t>* w sumie punktów ECTS i godzin ujęte są wszystkie przedmioty wybieralne (student z tych przedmiotów wybiera tylko takie, za które uzyska liczbę ECTS wymaganą do zaliczenia semestru)</t>
  </si>
  <si>
    <t>udział procentowy w stosunku do wszystkich godzin w planie studiów*</t>
  </si>
  <si>
    <t>udział procentowy w stosunku do wszystkich punktów ECTS w planie studiów*</t>
  </si>
  <si>
    <t>OGÓŁEM*</t>
  </si>
  <si>
    <t>z bezpośrednim udziałem nauczyciela akademickiego*</t>
  </si>
  <si>
    <t>samodzielna praca studenta*</t>
  </si>
  <si>
    <t>* w szczegolnych przypadkach można zastapic przedmiotem "wiedza o zdrowiu i kulturze fizycznej"</t>
  </si>
  <si>
    <t>zatwierdzenie: Uchwała Senatu 37/V/12 oraz 38/V/12</t>
  </si>
  <si>
    <t>zmiany: Uchwała Senatu 26/IV/13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</si>
  <si>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</si>
  <si>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Zmiany wprowadzono Uchwałą Senatu nr 26/IV/13 w sprawie uchwalenia zmian do efektów kształcenia, planów studiów i programów kształcenia zatwierdzonych Uchwałą Senatu nr 37/V/12 z dnia 24 maja 2012r. oraz Uchwałą Senatu nr 38/V/12 z dnia 24 maja 2012r. z zastrzeżeniem, że wprowadzone zmiany obowiązywać będą dla cyklów kształcenia rozpoczynających się od roku akademickiego 2013/2014 i kolejnych, dla kierunków: edukacja artystyczna w zakresie sztuki muzycznej, ratownictwo medyczne, pielęgniarstwo, mechanika i budowa maszyn.</t>
  </si>
  <si>
    <t>TS.400/5/13-14</t>
  </si>
  <si>
    <t>…………………</t>
  </si>
  <si>
    <t>………………………</t>
  </si>
  <si>
    <t>………………….</t>
  </si>
  <si>
    <t>………………..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</si>
</sst>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i/>
      <sz val="20"/>
      <name val="Garamond"/>
      <family val="1"/>
    </font>
    <font>
      <b/>
      <sz val="20"/>
      <name val="Garamond"/>
      <family val="1"/>
    </font>
    <font>
      <sz val="3"/>
      <name val="Arial"/>
      <family val="2"/>
    </font>
    <font>
      <b/>
      <sz val="20"/>
      <name val="Times New Roman"/>
      <family val="1"/>
    </font>
    <font>
      <b/>
      <sz val="8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15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 wrapText="1"/>
    </xf>
    <xf numFmtId="0" fontId="1" fillId="38" borderId="0" xfId="0" applyFont="1" applyFill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38" borderId="0" xfId="0" applyFont="1" applyFill="1" applyAlignment="1">
      <alignment horizontal="left" vertical="center"/>
    </xf>
    <xf numFmtId="0" fontId="1" fillId="35" borderId="0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8" fillId="38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8" fontId="1" fillId="36" borderId="10" xfId="0" applyNumberFormat="1" applyFont="1" applyFill="1" applyBorder="1" applyAlignment="1">
      <alignment horizontal="center" vertical="center"/>
    </xf>
    <xf numFmtId="168" fontId="13" fillId="33" borderId="10" xfId="0" applyNumberFormat="1" applyFont="1" applyFill="1" applyBorder="1" applyAlignment="1">
      <alignment horizontal="center" vertical="center" shrinkToFit="1"/>
    </xf>
    <xf numFmtId="168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" fontId="1" fillId="37" borderId="12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 shrinkToFit="1"/>
    </xf>
    <xf numFmtId="168" fontId="1" fillId="37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35" borderId="0" xfId="0" applyFont="1" applyFill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left" vertical="center"/>
    </xf>
    <xf numFmtId="0" fontId="14" fillId="37" borderId="16" xfId="0" applyFont="1" applyFill="1" applyBorder="1" applyAlignment="1">
      <alignment horizontal="left" vertical="center"/>
    </xf>
    <xf numFmtId="0" fontId="14" fillId="37" borderId="17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10" fontId="0" fillId="0" borderId="10" xfId="0" applyNumberFormat="1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37" borderId="18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9" borderId="10" xfId="0" applyFont="1" applyFill="1" applyBorder="1" applyAlignment="1">
      <alignment horizontal="center" vertical="center"/>
    </xf>
    <xf numFmtId="0" fontId="0" fillId="39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3</xdr:col>
      <xdr:colOff>361950</xdr:colOff>
      <xdr:row>5</xdr:row>
      <xdr:rowOff>28575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923925" cy="8191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438150</xdr:colOff>
      <xdr:row>0</xdr:row>
      <xdr:rowOff>57150</xdr:rowOff>
    </xdr:from>
    <xdr:to>
      <xdr:col>8</xdr:col>
      <xdr:colOff>123825</xdr:colOff>
      <xdr:row>5</xdr:row>
      <xdr:rowOff>19050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66800" y="57150"/>
          <a:ext cx="34480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9"/>
  <sheetViews>
    <sheetView tabSelected="1" zoomScale="120" zoomScaleNormal="120" zoomScaleSheetLayoutView="80" zoomScalePageLayoutView="0" workbookViewId="0" topLeftCell="A16">
      <selection activeCell="A25" sqref="A25:IV25"/>
    </sheetView>
  </sheetViews>
  <sheetFormatPr defaultColWidth="9.140625" defaultRowHeight="12.75"/>
  <cols>
    <col min="1" max="3" width="3.140625" style="1" customWidth="1"/>
    <col min="4" max="4" width="11.00390625" style="1" customWidth="1"/>
    <col min="5" max="5" width="29.00390625" style="1" customWidth="1"/>
    <col min="6" max="6" width="5.00390625" style="1" customWidth="1"/>
    <col min="7" max="7" width="6.00390625" style="1" customWidth="1"/>
    <col min="8" max="9" width="5.421875" style="1" customWidth="1"/>
    <col min="10" max="10" width="5.7109375" style="1" customWidth="1"/>
    <col min="11" max="11" width="5.28125" style="1" customWidth="1"/>
    <col min="12" max="13" width="4.7109375" style="1" customWidth="1"/>
    <col min="14" max="14" width="5.57421875" style="1" customWidth="1"/>
    <col min="15" max="15" width="5.28125" style="1" customWidth="1"/>
    <col min="16" max="16" width="7.28125" style="1" customWidth="1"/>
    <col min="17" max="17" width="7.00390625" style="1" customWidth="1"/>
    <col min="18" max="16384" width="9.140625" style="1" customWidth="1"/>
  </cols>
  <sheetData>
    <row r="1" spans="1:17" ht="12.75">
      <c r="A1"/>
      <c r="E1"/>
      <c r="O1" s="34"/>
      <c r="Q1" s="94" t="s">
        <v>260</v>
      </c>
    </row>
    <row r="2" ht="12.75">
      <c r="A2"/>
    </row>
    <row r="3" spans="1:17" ht="12.75">
      <c r="A3"/>
      <c r="Q3" s="90" t="s">
        <v>256</v>
      </c>
    </row>
    <row r="4" spans="1:17" ht="12.75">
      <c r="A4"/>
      <c r="Q4" s="90" t="s">
        <v>257</v>
      </c>
    </row>
    <row r="5" ht="12.75">
      <c r="A5"/>
    </row>
    <row r="6" ht="12.75">
      <c r="A6"/>
    </row>
    <row r="7" spans="1:18" s="2" customFormat="1" ht="26.25">
      <c r="A7" s="130" t="s">
        <v>138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7"/>
    </row>
    <row r="8" spans="1:17" ht="15.75" customHeight="1">
      <c r="A8" s="126" t="s">
        <v>48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17" ht="15.75" customHeight="1">
      <c r="A9" s="126" t="s">
        <v>49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</row>
    <row r="10" spans="1:17" ht="15.75" customHeight="1">
      <c r="A10" s="126" t="s">
        <v>50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</row>
    <row r="11" spans="1:17" ht="15.75" customHeight="1">
      <c r="A11" s="126" t="s">
        <v>51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</row>
    <row r="12" spans="1:17" ht="15.75" customHeight="1">
      <c r="A12" s="126" t="s">
        <v>52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  <row r="13" spans="1:17" ht="15.75" customHeight="1">
      <c r="A13" s="126" t="s">
        <v>53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17" ht="15.75" customHeight="1">
      <c r="A14" s="127" t="s">
        <v>153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4" ht="15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7" ht="13.5" customHeight="1">
      <c r="A16" s="128" t="s">
        <v>87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ht="13.5" customHeight="1">
      <c r="A17" s="133" t="s">
        <v>9</v>
      </c>
      <c r="B17" s="136" t="s">
        <v>12</v>
      </c>
      <c r="C17" s="136" t="s">
        <v>25</v>
      </c>
      <c r="D17" s="129" t="s">
        <v>23</v>
      </c>
      <c r="E17" s="114" t="s">
        <v>36</v>
      </c>
      <c r="F17" s="131" t="s">
        <v>127</v>
      </c>
      <c r="G17" s="129" t="s">
        <v>1</v>
      </c>
      <c r="H17" s="114" t="s">
        <v>2</v>
      </c>
      <c r="I17" s="114"/>
      <c r="J17" s="119"/>
      <c r="K17" s="119"/>
      <c r="L17" s="119"/>
      <c r="M17" s="119"/>
      <c r="N17" s="119"/>
      <c r="O17" s="114" t="s">
        <v>0</v>
      </c>
      <c r="P17" s="114"/>
      <c r="Q17" s="114"/>
    </row>
    <row r="18" spans="1:17" ht="13.5" customHeight="1">
      <c r="A18" s="133"/>
      <c r="B18" s="137"/>
      <c r="C18" s="136"/>
      <c r="D18" s="129"/>
      <c r="E18" s="119"/>
      <c r="F18" s="131"/>
      <c r="G18" s="129"/>
      <c r="H18" s="135" t="s">
        <v>252</v>
      </c>
      <c r="I18" s="135"/>
      <c r="J18" s="119" t="s">
        <v>4</v>
      </c>
      <c r="K18" s="119"/>
      <c r="L18" s="119"/>
      <c r="M18" s="119"/>
      <c r="N18" s="119"/>
      <c r="O18" s="135" t="s">
        <v>3</v>
      </c>
      <c r="P18" s="114" t="s">
        <v>4</v>
      </c>
      <c r="Q18" s="114"/>
    </row>
    <row r="19" spans="1:17" ht="24" customHeight="1">
      <c r="A19" s="133"/>
      <c r="B19" s="137"/>
      <c r="C19" s="136"/>
      <c r="D19" s="129"/>
      <c r="E19" s="119"/>
      <c r="F19" s="131"/>
      <c r="G19" s="129"/>
      <c r="H19" s="135"/>
      <c r="I19" s="135"/>
      <c r="J19" s="138" t="s">
        <v>47</v>
      </c>
      <c r="K19" s="138"/>
      <c r="L19" s="138"/>
      <c r="M19" s="138"/>
      <c r="N19" s="142" t="s">
        <v>45</v>
      </c>
      <c r="O19" s="135"/>
      <c r="P19" s="114"/>
      <c r="Q19" s="114"/>
    </row>
    <row r="20" spans="1:17" ht="33" customHeight="1">
      <c r="A20" s="133"/>
      <c r="B20" s="137"/>
      <c r="C20" s="136"/>
      <c r="D20" s="129"/>
      <c r="E20" s="119"/>
      <c r="F20" s="131"/>
      <c r="G20" s="129"/>
      <c r="H20" s="14" t="s">
        <v>46</v>
      </c>
      <c r="I20" s="15" t="s">
        <v>254</v>
      </c>
      <c r="J20" s="16" t="s">
        <v>5</v>
      </c>
      <c r="K20" s="16" t="s">
        <v>6</v>
      </c>
      <c r="L20" s="17" t="s">
        <v>7</v>
      </c>
      <c r="M20" s="17" t="s">
        <v>19</v>
      </c>
      <c r="N20" s="142"/>
      <c r="O20" s="135"/>
      <c r="P20" s="18" t="s">
        <v>253</v>
      </c>
      <c r="Q20" s="19" t="s">
        <v>254</v>
      </c>
    </row>
    <row r="21" spans="1:17" ht="13.5" customHeight="1">
      <c r="A21" s="20">
        <v>1</v>
      </c>
      <c r="B21" s="120" t="s">
        <v>13</v>
      </c>
      <c r="C21" s="47">
        <v>1</v>
      </c>
      <c r="D21" s="21" t="s">
        <v>196</v>
      </c>
      <c r="E21" s="22" t="s">
        <v>54</v>
      </c>
      <c r="F21" s="23" t="s">
        <v>128</v>
      </c>
      <c r="G21" s="24" t="s">
        <v>55</v>
      </c>
      <c r="H21" s="77">
        <v>10</v>
      </c>
      <c r="I21" s="77">
        <v>30</v>
      </c>
      <c r="J21" s="77">
        <v>10</v>
      </c>
      <c r="K21" s="77"/>
      <c r="L21" s="77"/>
      <c r="M21" s="77"/>
      <c r="N21" s="77">
        <v>30</v>
      </c>
      <c r="O21" s="78">
        <v>1</v>
      </c>
      <c r="P21" s="12">
        <v>0.25</v>
      </c>
      <c r="Q21" s="12">
        <v>0.75</v>
      </c>
    </row>
    <row r="22" spans="1:17" ht="12.75">
      <c r="A22" s="10">
        <v>2</v>
      </c>
      <c r="B22" s="120"/>
      <c r="C22" s="47">
        <v>1</v>
      </c>
      <c r="D22" s="21" t="s">
        <v>96</v>
      </c>
      <c r="E22" s="22" t="s">
        <v>59</v>
      </c>
      <c r="F22" s="23" t="s">
        <v>128</v>
      </c>
      <c r="G22" s="24" t="s">
        <v>58</v>
      </c>
      <c r="H22" s="78">
        <v>30</v>
      </c>
      <c r="I22" s="78">
        <v>50</v>
      </c>
      <c r="J22" s="78">
        <v>30</v>
      </c>
      <c r="K22" s="78"/>
      <c r="L22" s="78"/>
      <c r="M22" s="78"/>
      <c r="N22" s="78">
        <v>50</v>
      </c>
      <c r="O22" s="78">
        <v>3</v>
      </c>
      <c r="P22" s="12">
        <v>1.12</v>
      </c>
      <c r="Q22" s="12">
        <v>1.88</v>
      </c>
    </row>
    <row r="23" spans="1:17" ht="12.75">
      <c r="A23" s="10">
        <v>3</v>
      </c>
      <c r="B23" s="120"/>
      <c r="C23" s="47">
        <v>1</v>
      </c>
      <c r="D23" s="21" t="s">
        <v>97</v>
      </c>
      <c r="E23" s="22" t="s">
        <v>60</v>
      </c>
      <c r="F23" s="23" t="s">
        <v>128</v>
      </c>
      <c r="G23" s="24" t="s">
        <v>55</v>
      </c>
      <c r="H23" s="78">
        <v>15</v>
      </c>
      <c r="I23" s="78">
        <v>63</v>
      </c>
      <c r="J23" s="78"/>
      <c r="K23" s="78">
        <v>15</v>
      </c>
      <c r="L23" s="78"/>
      <c r="M23" s="78"/>
      <c r="N23" s="78">
        <v>63</v>
      </c>
      <c r="O23" s="78">
        <v>3</v>
      </c>
      <c r="P23" s="12">
        <v>0.58</v>
      </c>
      <c r="Q23" s="12">
        <v>2.42</v>
      </c>
    </row>
    <row r="24" spans="1:17" ht="13.5" customHeight="1">
      <c r="A24" s="10">
        <v>4</v>
      </c>
      <c r="B24" s="120"/>
      <c r="C24" s="47">
        <v>1</v>
      </c>
      <c r="D24" s="21" t="s">
        <v>98</v>
      </c>
      <c r="E24" s="22" t="s">
        <v>61</v>
      </c>
      <c r="F24" s="23" t="s">
        <v>128</v>
      </c>
      <c r="G24" s="24" t="s">
        <v>55</v>
      </c>
      <c r="H24" s="78">
        <v>30</v>
      </c>
      <c r="I24" s="78">
        <v>35</v>
      </c>
      <c r="J24" s="78"/>
      <c r="K24" s="78">
        <v>30</v>
      </c>
      <c r="L24" s="78"/>
      <c r="M24" s="78"/>
      <c r="N24" s="78">
        <v>35</v>
      </c>
      <c r="O24" s="78">
        <v>2</v>
      </c>
      <c r="P24" s="12">
        <v>0.92</v>
      </c>
      <c r="Q24" s="12">
        <v>1.08</v>
      </c>
    </row>
    <row r="25" spans="1:17" ht="12.75">
      <c r="A25" s="10">
        <v>5</v>
      </c>
      <c r="B25" s="120"/>
      <c r="C25" s="47">
        <v>1</v>
      </c>
      <c r="D25" s="21" t="s">
        <v>197</v>
      </c>
      <c r="E25" s="25" t="s">
        <v>62</v>
      </c>
      <c r="F25" s="23" t="s">
        <v>128</v>
      </c>
      <c r="G25" s="12" t="s">
        <v>58</v>
      </c>
      <c r="H25" s="78">
        <v>30</v>
      </c>
      <c r="I25" s="78">
        <v>50</v>
      </c>
      <c r="J25" s="78">
        <v>30</v>
      </c>
      <c r="K25" s="78"/>
      <c r="L25" s="78"/>
      <c r="M25" s="78"/>
      <c r="N25" s="78">
        <v>50</v>
      </c>
      <c r="O25" s="78">
        <v>3</v>
      </c>
      <c r="P25" s="12">
        <v>1.12</v>
      </c>
      <c r="Q25" s="12">
        <v>1.88</v>
      </c>
    </row>
    <row r="26" spans="1:17" ht="12.75">
      <c r="A26" s="10">
        <v>6</v>
      </c>
      <c r="B26" s="120"/>
      <c r="C26" s="47">
        <v>1</v>
      </c>
      <c r="D26" s="21" t="s">
        <v>99</v>
      </c>
      <c r="E26" s="25" t="s">
        <v>63</v>
      </c>
      <c r="F26" s="23" t="s">
        <v>128</v>
      </c>
      <c r="G26" s="12" t="s">
        <v>55</v>
      </c>
      <c r="H26" s="78">
        <v>30</v>
      </c>
      <c r="I26" s="78">
        <v>10</v>
      </c>
      <c r="J26" s="78"/>
      <c r="K26" s="78">
        <v>30</v>
      </c>
      <c r="L26" s="78"/>
      <c r="M26" s="78"/>
      <c r="N26" s="78">
        <v>10</v>
      </c>
      <c r="O26" s="78">
        <v>1</v>
      </c>
      <c r="P26" s="12">
        <v>0.75</v>
      </c>
      <c r="Q26" s="12">
        <v>0.25</v>
      </c>
    </row>
    <row r="27" spans="1:17" ht="12.75">
      <c r="A27" s="10">
        <v>7</v>
      </c>
      <c r="B27" s="120"/>
      <c r="C27" s="47">
        <v>1</v>
      </c>
      <c r="D27" s="21" t="s">
        <v>198</v>
      </c>
      <c r="E27" s="25" t="s">
        <v>68</v>
      </c>
      <c r="F27" s="26" t="s">
        <v>128</v>
      </c>
      <c r="G27" s="12" t="s">
        <v>55</v>
      </c>
      <c r="H27" s="76">
        <v>7.5</v>
      </c>
      <c r="I27" s="78">
        <v>22</v>
      </c>
      <c r="J27" s="76">
        <v>7.5</v>
      </c>
      <c r="K27" s="78"/>
      <c r="L27" s="78"/>
      <c r="M27" s="78"/>
      <c r="N27" s="78">
        <v>22</v>
      </c>
      <c r="O27" s="78">
        <v>1</v>
      </c>
      <c r="P27" s="12">
        <v>0.25</v>
      </c>
      <c r="Q27" s="12">
        <v>0.75</v>
      </c>
    </row>
    <row r="28" spans="1:17" ht="12.75">
      <c r="A28" s="10">
        <v>8</v>
      </c>
      <c r="B28" s="120"/>
      <c r="C28" s="47">
        <v>1</v>
      </c>
      <c r="D28" s="21" t="s">
        <v>199</v>
      </c>
      <c r="E28" s="25" t="s">
        <v>70</v>
      </c>
      <c r="F28" s="26" t="s">
        <v>128</v>
      </c>
      <c r="G28" s="12" t="s">
        <v>55</v>
      </c>
      <c r="H28" s="78">
        <v>15</v>
      </c>
      <c r="I28" s="78">
        <v>28</v>
      </c>
      <c r="J28" s="78"/>
      <c r="K28" s="78">
        <v>15</v>
      </c>
      <c r="L28" s="78"/>
      <c r="M28" s="78"/>
      <c r="N28" s="78">
        <v>28</v>
      </c>
      <c r="O28" s="78">
        <v>2</v>
      </c>
      <c r="P28" s="12">
        <v>0.7</v>
      </c>
      <c r="Q28" s="12">
        <v>1.3</v>
      </c>
    </row>
    <row r="29" spans="1:17" ht="12.75">
      <c r="A29" s="10">
        <v>9</v>
      </c>
      <c r="B29" s="120"/>
      <c r="C29" s="47">
        <v>1</v>
      </c>
      <c r="D29" s="21" t="s">
        <v>200</v>
      </c>
      <c r="E29" s="109" t="s">
        <v>201</v>
      </c>
      <c r="F29" s="26" t="s">
        <v>128</v>
      </c>
      <c r="G29" s="12" t="s">
        <v>55</v>
      </c>
      <c r="H29" s="78">
        <v>15</v>
      </c>
      <c r="I29" s="78">
        <v>25</v>
      </c>
      <c r="J29" s="78">
        <v>15</v>
      </c>
      <c r="K29" s="78"/>
      <c r="L29" s="78"/>
      <c r="M29" s="78"/>
      <c r="N29" s="78">
        <v>25</v>
      </c>
      <c r="O29" s="78">
        <v>1</v>
      </c>
      <c r="P29" s="12">
        <v>0.38</v>
      </c>
      <c r="Q29" s="12">
        <v>0.62</v>
      </c>
    </row>
    <row r="30" spans="1:17" ht="12.75">
      <c r="A30" s="10">
        <v>10</v>
      </c>
      <c r="B30" s="120"/>
      <c r="C30" s="47">
        <v>1</v>
      </c>
      <c r="D30" s="21" t="s">
        <v>202</v>
      </c>
      <c r="E30" s="110"/>
      <c r="F30" s="26" t="s">
        <v>128</v>
      </c>
      <c r="G30" s="12" t="s">
        <v>55</v>
      </c>
      <c r="H30" s="78">
        <v>15</v>
      </c>
      <c r="I30" s="78">
        <v>25</v>
      </c>
      <c r="J30" s="78"/>
      <c r="K30" s="78">
        <v>15</v>
      </c>
      <c r="L30" s="78"/>
      <c r="M30" s="78"/>
      <c r="N30" s="78">
        <v>25</v>
      </c>
      <c r="O30" s="78">
        <v>2</v>
      </c>
      <c r="P30" s="12">
        <v>0.75</v>
      </c>
      <c r="Q30" s="12">
        <v>1.25</v>
      </c>
    </row>
    <row r="31" spans="1:17" ht="14.25" customHeight="1">
      <c r="A31" s="10">
        <v>11</v>
      </c>
      <c r="B31" s="120"/>
      <c r="C31" s="47">
        <v>1</v>
      </c>
      <c r="D31" s="21" t="s">
        <v>203</v>
      </c>
      <c r="E31" s="41" t="s">
        <v>77</v>
      </c>
      <c r="F31" s="26" t="s">
        <v>129</v>
      </c>
      <c r="G31" s="12" t="s">
        <v>58</v>
      </c>
      <c r="H31" s="78">
        <v>45</v>
      </c>
      <c r="I31" s="78">
        <v>15</v>
      </c>
      <c r="J31" s="78">
        <v>45</v>
      </c>
      <c r="K31" s="78"/>
      <c r="L31" s="78"/>
      <c r="M31" s="78"/>
      <c r="N31" s="78">
        <v>15</v>
      </c>
      <c r="O31" s="78">
        <v>2</v>
      </c>
      <c r="P31" s="12">
        <v>1.5</v>
      </c>
      <c r="Q31" s="12">
        <v>0.5</v>
      </c>
    </row>
    <row r="32" spans="1:18" ht="11.25" customHeight="1">
      <c r="A32" s="10">
        <v>12</v>
      </c>
      <c r="B32" s="120"/>
      <c r="C32" s="47">
        <v>1</v>
      </c>
      <c r="D32" s="21" t="s">
        <v>204</v>
      </c>
      <c r="E32" s="41" t="s">
        <v>78</v>
      </c>
      <c r="F32" s="26" t="s">
        <v>129</v>
      </c>
      <c r="G32" s="12" t="s">
        <v>58</v>
      </c>
      <c r="H32" s="78">
        <v>45</v>
      </c>
      <c r="I32" s="78">
        <v>15</v>
      </c>
      <c r="J32" s="78">
        <v>45</v>
      </c>
      <c r="K32" s="78"/>
      <c r="L32" s="78"/>
      <c r="M32" s="78"/>
      <c r="N32" s="78">
        <v>15</v>
      </c>
      <c r="O32" s="78">
        <v>2</v>
      </c>
      <c r="P32" s="12">
        <v>1.5</v>
      </c>
      <c r="Q32" s="12">
        <v>0.5</v>
      </c>
      <c r="R32" s="13"/>
    </row>
    <row r="33" spans="1:17" ht="13.5" customHeight="1">
      <c r="A33" s="10">
        <v>13</v>
      </c>
      <c r="B33" s="120"/>
      <c r="C33" s="47">
        <v>1</v>
      </c>
      <c r="D33" s="21" t="s">
        <v>205</v>
      </c>
      <c r="E33" s="25" t="s">
        <v>79</v>
      </c>
      <c r="F33" s="26" t="s">
        <v>156</v>
      </c>
      <c r="G33" s="12" t="s">
        <v>55</v>
      </c>
      <c r="H33" s="78">
        <v>30</v>
      </c>
      <c r="I33" s="78">
        <v>0</v>
      </c>
      <c r="J33" s="78">
        <v>30</v>
      </c>
      <c r="K33" s="78"/>
      <c r="L33" s="78"/>
      <c r="M33" s="78"/>
      <c r="N33" s="78">
        <v>0</v>
      </c>
      <c r="O33" s="78">
        <v>1</v>
      </c>
      <c r="P33" s="12">
        <v>1</v>
      </c>
      <c r="Q33" s="12">
        <v>0</v>
      </c>
    </row>
    <row r="34" spans="1:17" ht="12.75">
      <c r="A34" s="10">
        <v>14</v>
      </c>
      <c r="B34" s="120"/>
      <c r="C34" s="47">
        <v>1</v>
      </c>
      <c r="D34" s="21" t="s">
        <v>206</v>
      </c>
      <c r="E34" s="25" t="s">
        <v>75</v>
      </c>
      <c r="F34" s="26" t="s">
        <v>156</v>
      </c>
      <c r="G34" s="12" t="s">
        <v>55</v>
      </c>
      <c r="H34" s="78">
        <v>15</v>
      </c>
      <c r="I34" s="78">
        <v>30</v>
      </c>
      <c r="J34" s="78">
        <v>15</v>
      </c>
      <c r="K34" s="78"/>
      <c r="L34" s="78"/>
      <c r="M34" s="78"/>
      <c r="N34" s="78">
        <v>30</v>
      </c>
      <c r="O34" s="78">
        <v>1</v>
      </c>
      <c r="P34" s="12">
        <v>0.34</v>
      </c>
      <c r="Q34" s="12">
        <v>0.66</v>
      </c>
    </row>
    <row r="35" spans="1:17" ht="23.25" customHeight="1">
      <c r="A35" s="10">
        <v>15</v>
      </c>
      <c r="B35" s="120"/>
      <c r="C35" s="47">
        <v>1</v>
      </c>
      <c r="D35" s="21" t="s">
        <v>125</v>
      </c>
      <c r="E35" s="25" t="s">
        <v>89</v>
      </c>
      <c r="F35" s="26" t="s">
        <v>157</v>
      </c>
      <c r="G35" s="12" t="s">
        <v>58</v>
      </c>
      <c r="H35" s="78">
        <v>15</v>
      </c>
      <c r="I35" s="78">
        <v>0</v>
      </c>
      <c r="J35" s="78">
        <v>15</v>
      </c>
      <c r="K35" s="78"/>
      <c r="L35" s="78"/>
      <c r="M35" s="78"/>
      <c r="N35" s="78">
        <v>0</v>
      </c>
      <c r="O35" s="78">
        <v>1</v>
      </c>
      <c r="P35" s="12">
        <v>1</v>
      </c>
      <c r="Q35" s="12">
        <v>0</v>
      </c>
    </row>
    <row r="36" spans="1:19" ht="15.75" customHeight="1">
      <c r="A36" s="60"/>
      <c r="B36" s="120"/>
      <c r="C36" s="95" t="s">
        <v>240</v>
      </c>
      <c r="D36" s="96"/>
      <c r="E36" s="96"/>
      <c r="F36" s="96"/>
      <c r="G36" s="97"/>
      <c r="H36" s="87">
        <f>SUM(H21:H35)</f>
        <v>347.5</v>
      </c>
      <c r="I36" s="79">
        <f aca="true" t="shared" si="0" ref="I36:Q36">SUM(I21:I35)</f>
        <v>398</v>
      </c>
      <c r="J36" s="87">
        <f t="shared" si="0"/>
        <v>242.5</v>
      </c>
      <c r="K36" s="79">
        <f t="shared" si="0"/>
        <v>105</v>
      </c>
      <c r="L36" s="79">
        <f t="shared" si="0"/>
        <v>0</v>
      </c>
      <c r="M36" s="79">
        <f t="shared" si="0"/>
        <v>0</v>
      </c>
      <c r="N36" s="79">
        <f t="shared" si="0"/>
        <v>398</v>
      </c>
      <c r="O36" s="61">
        <f t="shared" si="0"/>
        <v>26</v>
      </c>
      <c r="P36" s="61">
        <f t="shared" si="0"/>
        <v>12.16</v>
      </c>
      <c r="Q36" s="61">
        <f t="shared" si="0"/>
        <v>13.84</v>
      </c>
      <c r="S36" s="83"/>
    </row>
    <row r="37" spans="1:17" ht="14.25" customHeight="1">
      <c r="A37" s="10">
        <v>16</v>
      </c>
      <c r="B37" s="120"/>
      <c r="C37" s="59">
        <v>1</v>
      </c>
      <c r="D37" s="21" t="s">
        <v>149</v>
      </c>
      <c r="E37" s="62" t="s">
        <v>73</v>
      </c>
      <c r="F37" s="26" t="s">
        <v>154</v>
      </c>
      <c r="G37" s="12" t="s">
        <v>55</v>
      </c>
      <c r="H37" s="78">
        <v>15</v>
      </c>
      <c r="I37" s="78">
        <v>15</v>
      </c>
      <c r="J37" s="78"/>
      <c r="K37" s="78">
        <v>15</v>
      </c>
      <c r="L37" s="78"/>
      <c r="M37" s="78"/>
      <c r="N37" s="78">
        <v>15</v>
      </c>
      <c r="O37" s="12">
        <v>1</v>
      </c>
      <c r="P37" s="12">
        <v>0.5</v>
      </c>
      <c r="Q37" s="12">
        <v>0.5</v>
      </c>
    </row>
    <row r="38" spans="1:17" ht="15.75" customHeight="1">
      <c r="A38" s="10">
        <v>17</v>
      </c>
      <c r="B38" s="120"/>
      <c r="C38" s="59">
        <v>1</v>
      </c>
      <c r="D38" s="21" t="s">
        <v>151</v>
      </c>
      <c r="E38" s="62" t="s">
        <v>74</v>
      </c>
      <c r="F38" s="26" t="s">
        <v>154</v>
      </c>
      <c r="G38" s="12" t="s">
        <v>55</v>
      </c>
      <c r="H38" s="78">
        <v>15</v>
      </c>
      <c r="I38" s="78">
        <v>15</v>
      </c>
      <c r="J38" s="78"/>
      <c r="K38" s="78">
        <v>15</v>
      </c>
      <c r="L38" s="78"/>
      <c r="M38" s="78"/>
      <c r="N38" s="78">
        <v>15</v>
      </c>
      <c r="O38" s="12">
        <v>1</v>
      </c>
      <c r="P38" s="12">
        <v>0.5</v>
      </c>
      <c r="Q38" s="12">
        <v>0.5</v>
      </c>
    </row>
    <row r="39" spans="1:17" ht="17.25" customHeight="1">
      <c r="A39" s="10">
        <v>18</v>
      </c>
      <c r="B39" s="120"/>
      <c r="C39" s="59">
        <v>1</v>
      </c>
      <c r="D39" s="21" t="s">
        <v>155</v>
      </c>
      <c r="E39" s="62" t="s">
        <v>88</v>
      </c>
      <c r="F39" s="26" t="s">
        <v>154</v>
      </c>
      <c r="G39" s="12" t="s">
        <v>58</v>
      </c>
      <c r="H39" s="78">
        <v>15</v>
      </c>
      <c r="I39" s="78">
        <v>35</v>
      </c>
      <c r="J39" s="78">
        <v>15</v>
      </c>
      <c r="K39" s="78"/>
      <c r="L39" s="78"/>
      <c r="M39" s="78"/>
      <c r="N39" s="78">
        <v>35</v>
      </c>
      <c r="O39" s="12">
        <v>2</v>
      </c>
      <c r="P39" s="12">
        <v>0.6</v>
      </c>
      <c r="Q39" s="12">
        <v>1.4</v>
      </c>
    </row>
    <row r="40" spans="1:17" ht="15" customHeight="1">
      <c r="A40" s="10">
        <v>19</v>
      </c>
      <c r="B40" s="120"/>
      <c r="C40" s="59">
        <v>1</v>
      </c>
      <c r="D40" s="21" t="s">
        <v>158</v>
      </c>
      <c r="E40" s="62" t="s">
        <v>159</v>
      </c>
      <c r="F40" s="26" t="s">
        <v>154</v>
      </c>
      <c r="G40" s="12" t="s">
        <v>55</v>
      </c>
      <c r="H40" s="78">
        <v>60</v>
      </c>
      <c r="I40" s="78">
        <v>0</v>
      </c>
      <c r="J40" s="78"/>
      <c r="K40" s="78">
        <v>60</v>
      </c>
      <c r="L40" s="78"/>
      <c r="M40" s="78"/>
      <c r="N40" s="78">
        <v>0</v>
      </c>
      <c r="O40" s="12">
        <v>2</v>
      </c>
      <c r="P40" s="12">
        <v>2</v>
      </c>
      <c r="Q40" s="12">
        <v>0</v>
      </c>
    </row>
    <row r="41" spans="1:17" ht="15" customHeight="1">
      <c r="A41" s="10">
        <v>20</v>
      </c>
      <c r="B41" s="120"/>
      <c r="C41" s="59">
        <v>1</v>
      </c>
      <c r="D41" s="21" t="s">
        <v>160</v>
      </c>
      <c r="E41" s="62" t="s">
        <v>130</v>
      </c>
      <c r="F41" s="26" t="s">
        <v>154</v>
      </c>
      <c r="G41" s="12" t="s">
        <v>55</v>
      </c>
      <c r="H41" s="78">
        <v>15</v>
      </c>
      <c r="I41" s="78">
        <v>15</v>
      </c>
      <c r="J41" s="78"/>
      <c r="K41" s="78">
        <v>15</v>
      </c>
      <c r="L41" s="78"/>
      <c r="M41" s="78"/>
      <c r="N41" s="78">
        <v>15</v>
      </c>
      <c r="O41" s="12">
        <v>1</v>
      </c>
      <c r="P41" s="12">
        <v>0.5</v>
      </c>
      <c r="Q41" s="12">
        <v>0.5</v>
      </c>
    </row>
    <row r="42" spans="1:17" ht="15.75" customHeight="1">
      <c r="A42" s="10">
        <v>21</v>
      </c>
      <c r="B42" s="120"/>
      <c r="C42" s="59">
        <v>1</v>
      </c>
      <c r="D42" s="21" t="s">
        <v>161</v>
      </c>
      <c r="E42" s="62" t="s">
        <v>131</v>
      </c>
      <c r="F42" s="26" t="s">
        <v>154</v>
      </c>
      <c r="G42" s="12" t="s">
        <v>55</v>
      </c>
      <c r="H42" s="78">
        <v>15</v>
      </c>
      <c r="I42" s="78">
        <v>15</v>
      </c>
      <c r="J42" s="78"/>
      <c r="K42" s="78">
        <v>15</v>
      </c>
      <c r="L42" s="78"/>
      <c r="M42" s="78"/>
      <c r="N42" s="78">
        <v>15</v>
      </c>
      <c r="O42" s="12">
        <v>1</v>
      </c>
      <c r="P42" s="12">
        <v>0.5</v>
      </c>
      <c r="Q42" s="12">
        <v>0.5</v>
      </c>
    </row>
    <row r="43" spans="1:17" ht="15.75" customHeight="1">
      <c r="A43" s="60"/>
      <c r="B43" s="120"/>
      <c r="C43" s="95" t="s">
        <v>240</v>
      </c>
      <c r="D43" s="96"/>
      <c r="E43" s="96"/>
      <c r="F43" s="96"/>
      <c r="G43" s="97"/>
      <c r="H43" s="79">
        <f>SUM(H37:H42)</f>
        <v>135</v>
      </c>
      <c r="I43" s="79">
        <f aca="true" t="shared" si="1" ref="I43:Q43">SUM(I37:I42)</f>
        <v>95</v>
      </c>
      <c r="J43" s="79">
        <f t="shared" si="1"/>
        <v>15</v>
      </c>
      <c r="K43" s="79">
        <f t="shared" si="1"/>
        <v>120</v>
      </c>
      <c r="L43" s="79">
        <f t="shared" si="1"/>
        <v>0</v>
      </c>
      <c r="M43" s="79">
        <f t="shared" si="1"/>
        <v>0</v>
      </c>
      <c r="N43" s="79">
        <f t="shared" si="1"/>
        <v>95</v>
      </c>
      <c r="O43" s="61">
        <f t="shared" si="1"/>
        <v>8</v>
      </c>
      <c r="P43" s="61">
        <f t="shared" si="1"/>
        <v>4.6</v>
      </c>
      <c r="Q43" s="61">
        <f t="shared" si="1"/>
        <v>3.4</v>
      </c>
    </row>
    <row r="44" spans="1:17" ht="15.75" customHeight="1">
      <c r="A44" s="60"/>
      <c r="B44" s="120"/>
      <c r="C44" s="98" t="s">
        <v>241</v>
      </c>
      <c r="D44" s="99"/>
      <c r="E44" s="99"/>
      <c r="F44" s="99"/>
      <c r="G44" s="100"/>
      <c r="H44" s="79"/>
      <c r="I44" s="79"/>
      <c r="J44" s="79"/>
      <c r="K44" s="79"/>
      <c r="L44" s="79"/>
      <c r="M44" s="79"/>
      <c r="N44" s="79"/>
      <c r="O44" s="61">
        <v>4</v>
      </c>
      <c r="P44" s="61"/>
      <c r="Q44" s="61"/>
    </row>
    <row r="45" spans="1:17" ht="12.75">
      <c r="A45" s="27"/>
      <c r="B45" s="120"/>
      <c r="C45" s="116" t="s">
        <v>26</v>
      </c>
      <c r="D45" s="116"/>
      <c r="E45" s="116"/>
      <c r="F45" s="116"/>
      <c r="G45" s="116"/>
      <c r="H45" s="50">
        <f>SUM(H43,H36)</f>
        <v>482.5</v>
      </c>
      <c r="I45" s="80">
        <f aca="true" t="shared" si="2" ref="I45:Q45">SUM(I43,I36)</f>
        <v>493</v>
      </c>
      <c r="J45" s="50">
        <f t="shared" si="2"/>
        <v>257.5</v>
      </c>
      <c r="K45" s="80">
        <f t="shared" si="2"/>
        <v>225</v>
      </c>
      <c r="L45" s="80">
        <f t="shared" si="2"/>
        <v>0</v>
      </c>
      <c r="M45" s="80">
        <f t="shared" si="2"/>
        <v>0</v>
      </c>
      <c r="N45" s="80">
        <f t="shared" si="2"/>
        <v>493</v>
      </c>
      <c r="O45" s="48">
        <f>SUM(O44,O36)</f>
        <v>30</v>
      </c>
      <c r="P45" s="48">
        <f t="shared" si="2"/>
        <v>16.759999999999998</v>
      </c>
      <c r="Q45" s="48">
        <f t="shared" si="2"/>
        <v>17.24</v>
      </c>
    </row>
    <row r="46" spans="1:17" ht="12.75">
      <c r="A46" s="11">
        <v>1</v>
      </c>
      <c r="B46" s="120"/>
      <c r="C46" s="47">
        <v>2</v>
      </c>
      <c r="D46" s="21" t="s">
        <v>207</v>
      </c>
      <c r="E46" s="22" t="s">
        <v>54</v>
      </c>
      <c r="F46" s="23" t="s">
        <v>128</v>
      </c>
      <c r="G46" s="24" t="s">
        <v>55</v>
      </c>
      <c r="H46" s="77">
        <v>10</v>
      </c>
      <c r="I46" s="77">
        <v>30</v>
      </c>
      <c r="J46" s="77">
        <v>10</v>
      </c>
      <c r="K46" s="77"/>
      <c r="L46" s="77"/>
      <c r="M46" s="77"/>
      <c r="N46" s="77">
        <v>30</v>
      </c>
      <c r="O46" s="12">
        <v>1</v>
      </c>
      <c r="P46" s="12">
        <v>0.25</v>
      </c>
      <c r="Q46" s="12">
        <v>0.75</v>
      </c>
    </row>
    <row r="47" spans="1:17" ht="12.75" customHeight="1">
      <c r="A47" s="11">
        <v>2</v>
      </c>
      <c r="B47" s="120"/>
      <c r="C47" s="47">
        <v>2</v>
      </c>
      <c r="D47" s="28" t="s">
        <v>100</v>
      </c>
      <c r="E47" s="29" t="s">
        <v>59</v>
      </c>
      <c r="F47" s="26" t="s">
        <v>128</v>
      </c>
      <c r="G47" s="12" t="s">
        <v>56</v>
      </c>
      <c r="H47" s="78">
        <v>30</v>
      </c>
      <c r="I47" s="78">
        <v>50</v>
      </c>
      <c r="J47" s="78">
        <v>30</v>
      </c>
      <c r="K47" s="78"/>
      <c r="L47" s="78"/>
      <c r="M47" s="78"/>
      <c r="N47" s="78">
        <v>50</v>
      </c>
      <c r="O47" s="12">
        <v>3</v>
      </c>
      <c r="P47" s="12">
        <v>1.12</v>
      </c>
      <c r="Q47" s="12">
        <v>1.88</v>
      </c>
    </row>
    <row r="48" spans="1:17" ht="12.75" customHeight="1">
      <c r="A48" s="11">
        <v>3</v>
      </c>
      <c r="B48" s="120"/>
      <c r="C48" s="47">
        <v>2</v>
      </c>
      <c r="D48" s="28" t="s">
        <v>101</v>
      </c>
      <c r="E48" s="29" t="s">
        <v>60</v>
      </c>
      <c r="F48" s="23" t="s">
        <v>128</v>
      </c>
      <c r="G48" s="12" t="s">
        <v>56</v>
      </c>
      <c r="H48" s="78">
        <v>15</v>
      </c>
      <c r="I48" s="78">
        <v>63</v>
      </c>
      <c r="J48" s="78"/>
      <c r="K48" s="78">
        <v>15</v>
      </c>
      <c r="L48" s="78"/>
      <c r="M48" s="78"/>
      <c r="N48" s="78">
        <v>63</v>
      </c>
      <c r="O48" s="12">
        <v>3</v>
      </c>
      <c r="P48" s="12">
        <v>0.58</v>
      </c>
      <c r="Q48" s="12">
        <v>2.42</v>
      </c>
    </row>
    <row r="49" spans="1:17" ht="12.75" customHeight="1">
      <c r="A49" s="10">
        <v>4</v>
      </c>
      <c r="B49" s="120"/>
      <c r="C49" s="47">
        <v>2</v>
      </c>
      <c r="D49" s="28" t="s">
        <v>102</v>
      </c>
      <c r="E49" s="25" t="s">
        <v>61</v>
      </c>
      <c r="F49" s="26" t="s">
        <v>128</v>
      </c>
      <c r="G49" s="12" t="s">
        <v>55</v>
      </c>
      <c r="H49" s="78">
        <v>15</v>
      </c>
      <c r="I49" s="78">
        <v>35</v>
      </c>
      <c r="J49" s="78"/>
      <c r="K49" s="78">
        <v>15</v>
      </c>
      <c r="L49" s="78"/>
      <c r="M49" s="78"/>
      <c r="N49" s="78">
        <v>35</v>
      </c>
      <c r="O49" s="12">
        <v>2</v>
      </c>
      <c r="P49" s="12">
        <v>0.6</v>
      </c>
      <c r="Q49" s="12">
        <v>1.4</v>
      </c>
    </row>
    <row r="50" spans="1:17" ht="13.5" customHeight="1">
      <c r="A50" s="10">
        <v>5</v>
      </c>
      <c r="B50" s="120"/>
      <c r="C50" s="47">
        <v>2</v>
      </c>
      <c r="D50" s="28" t="s">
        <v>208</v>
      </c>
      <c r="E50" s="25" t="s">
        <v>62</v>
      </c>
      <c r="F50" s="23" t="s">
        <v>128</v>
      </c>
      <c r="G50" s="12" t="s">
        <v>56</v>
      </c>
      <c r="H50" s="78">
        <v>30</v>
      </c>
      <c r="I50" s="78">
        <v>50</v>
      </c>
      <c r="J50" s="78">
        <v>30</v>
      </c>
      <c r="K50" s="78"/>
      <c r="L50" s="78"/>
      <c r="M50" s="78"/>
      <c r="N50" s="78">
        <v>50</v>
      </c>
      <c r="O50" s="12">
        <v>3</v>
      </c>
      <c r="P50" s="12">
        <v>1.12</v>
      </c>
      <c r="Q50" s="12">
        <v>1.88</v>
      </c>
    </row>
    <row r="51" spans="1:17" ht="13.5" customHeight="1">
      <c r="A51" s="10">
        <v>6</v>
      </c>
      <c r="B51" s="120"/>
      <c r="C51" s="47">
        <v>2</v>
      </c>
      <c r="D51" s="28" t="s">
        <v>103</v>
      </c>
      <c r="E51" s="25" t="s">
        <v>63</v>
      </c>
      <c r="F51" s="26" t="s">
        <v>128</v>
      </c>
      <c r="G51" s="12" t="s">
        <v>55</v>
      </c>
      <c r="H51" s="78">
        <v>30</v>
      </c>
      <c r="I51" s="78">
        <v>10</v>
      </c>
      <c r="J51" s="78"/>
      <c r="K51" s="78">
        <v>30</v>
      </c>
      <c r="L51" s="78"/>
      <c r="M51" s="78"/>
      <c r="N51" s="78">
        <v>10</v>
      </c>
      <c r="O51" s="12">
        <v>1</v>
      </c>
      <c r="P51" s="12">
        <v>0.75</v>
      </c>
      <c r="Q51" s="12">
        <v>0.25</v>
      </c>
    </row>
    <row r="52" spans="1:17" ht="13.5" customHeight="1">
      <c r="A52" s="10">
        <v>7</v>
      </c>
      <c r="B52" s="120"/>
      <c r="C52" s="47">
        <v>2</v>
      </c>
      <c r="D52" s="28" t="s">
        <v>209</v>
      </c>
      <c r="E52" s="25" t="s">
        <v>68</v>
      </c>
      <c r="F52" s="26" t="s">
        <v>128</v>
      </c>
      <c r="G52" s="12" t="s">
        <v>55</v>
      </c>
      <c r="H52" s="76">
        <v>7.5</v>
      </c>
      <c r="I52" s="78">
        <v>22</v>
      </c>
      <c r="J52" s="76">
        <v>7.5</v>
      </c>
      <c r="K52" s="78"/>
      <c r="L52" s="78"/>
      <c r="M52" s="78"/>
      <c r="N52" s="78">
        <v>22</v>
      </c>
      <c r="O52" s="12">
        <v>1</v>
      </c>
      <c r="P52" s="12">
        <v>0.25</v>
      </c>
      <c r="Q52" s="12">
        <v>0.75</v>
      </c>
    </row>
    <row r="53" spans="1:17" ht="13.5" customHeight="1">
      <c r="A53" s="10">
        <v>8</v>
      </c>
      <c r="B53" s="120"/>
      <c r="C53" s="47">
        <v>2</v>
      </c>
      <c r="D53" s="28" t="s">
        <v>210</v>
      </c>
      <c r="E53" s="25" t="s">
        <v>70</v>
      </c>
      <c r="F53" s="26" t="s">
        <v>128</v>
      </c>
      <c r="G53" s="12" t="s">
        <v>56</v>
      </c>
      <c r="H53" s="78">
        <v>15</v>
      </c>
      <c r="I53" s="78">
        <v>28</v>
      </c>
      <c r="J53" s="78"/>
      <c r="K53" s="78">
        <v>15</v>
      </c>
      <c r="L53" s="78"/>
      <c r="M53" s="78"/>
      <c r="N53" s="78">
        <v>28</v>
      </c>
      <c r="O53" s="12">
        <v>2</v>
      </c>
      <c r="P53" s="12">
        <v>0.7</v>
      </c>
      <c r="Q53" s="12">
        <v>1.3</v>
      </c>
    </row>
    <row r="54" spans="1:17" ht="13.5" customHeight="1">
      <c r="A54" s="10">
        <v>9</v>
      </c>
      <c r="B54" s="120"/>
      <c r="C54" s="47">
        <v>2</v>
      </c>
      <c r="D54" s="28" t="s">
        <v>211</v>
      </c>
      <c r="E54" s="109" t="s">
        <v>201</v>
      </c>
      <c r="F54" s="26" t="s">
        <v>128</v>
      </c>
      <c r="G54" s="12" t="s">
        <v>55</v>
      </c>
      <c r="H54" s="78">
        <v>15</v>
      </c>
      <c r="I54" s="78">
        <v>25</v>
      </c>
      <c r="J54" s="78">
        <v>15</v>
      </c>
      <c r="K54" s="78"/>
      <c r="L54" s="78"/>
      <c r="M54" s="78"/>
      <c r="N54" s="78">
        <v>25</v>
      </c>
      <c r="O54" s="12">
        <v>1</v>
      </c>
      <c r="P54" s="12">
        <v>0.38</v>
      </c>
      <c r="Q54" s="12">
        <v>0.62</v>
      </c>
    </row>
    <row r="55" spans="1:17" ht="13.5" customHeight="1">
      <c r="A55" s="10">
        <v>10</v>
      </c>
      <c r="B55" s="120"/>
      <c r="C55" s="47">
        <v>2</v>
      </c>
      <c r="D55" s="28" t="s">
        <v>212</v>
      </c>
      <c r="E55" s="110"/>
      <c r="F55" s="26" t="s">
        <v>128</v>
      </c>
      <c r="G55" s="12" t="s">
        <v>56</v>
      </c>
      <c r="H55" s="78">
        <v>15</v>
      </c>
      <c r="I55" s="78">
        <v>25</v>
      </c>
      <c r="J55" s="78"/>
      <c r="K55" s="78">
        <v>15</v>
      </c>
      <c r="L55" s="78"/>
      <c r="M55" s="78"/>
      <c r="N55" s="78">
        <v>25</v>
      </c>
      <c r="O55" s="12">
        <v>2</v>
      </c>
      <c r="P55" s="12">
        <v>0.75</v>
      </c>
      <c r="Q55" s="12">
        <v>1.25</v>
      </c>
    </row>
    <row r="56" spans="1:17" ht="16.5" customHeight="1">
      <c r="A56" s="10">
        <v>13</v>
      </c>
      <c r="B56" s="120"/>
      <c r="C56" s="47">
        <v>2</v>
      </c>
      <c r="D56" s="21" t="s">
        <v>213</v>
      </c>
      <c r="E56" s="41" t="s">
        <v>77</v>
      </c>
      <c r="F56" s="26" t="s">
        <v>129</v>
      </c>
      <c r="G56" s="12" t="s">
        <v>56</v>
      </c>
      <c r="H56" s="78">
        <v>45</v>
      </c>
      <c r="I56" s="78">
        <v>30</v>
      </c>
      <c r="J56" s="78">
        <v>45</v>
      </c>
      <c r="K56" s="78"/>
      <c r="L56" s="78"/>
      <c r="M56" s="78"/>
      <c r="N56" s="78">
        <v>30</v>
      </c>
      <c r="O56" s="12">
        <v>3</v>
      </c>
      <c r="P56" s="12">
        <v>1.8</v>
      </c>
      <c r="Q56" s="12">
        <v>1.2</v>
      </c>
    </row>
    <row r="57" spans="1:17" ht="16.5" customHeight="1">
      <c r="A57" s="10">
        <v>15</v>
      </c>
      <c r="B57" s="120"/>
      <c r="C57" s="47">
        <v>2</v>
      </c>
      <c r="D57" s="21" t="s">
        <v>214</v>
      </c>
      <c r="E57" s="41" t="s">
        <v>78</v>
      </c>
      <c r="F57" s="26" t="s">
        <v>129</v>
      </c>
      <c r="G57" s="12" t="s">
        <v>56</v>
      </c>
      <c r="H57" s="78">
        <v>45</v>
      </c>
      <c r="I57" s="78">
        <v>30</v>
      </c>
      <c r="J57" s="78">
        <v>45</v>
      </c>
      <c r="K57" s="78"/>
      <c r="L57" s="78"/>
      <c r="M57" s="78"/>
      <c r="N57" s="78">
        <v>30</v>
      </c>
      <c r="O57" s="12">
        <v>3</v>
      </c>
      <c r="P57" s="12">
        <v>1.8</v>
      </c>
      <c r="Q57" s="12">
        <v>1.2</v>
      </c>
    </row>
    <row r="58" spans="1:17" ht="13.5" customHeight="1">
      <c r="A58" s="10">
        <v>17</v>
      </c>
      <c r="B58" s="120"/>
      <c r="C58" s="47">
        <v>2</v>
      </c>
      <c r="D58" s="28" t="s">
        <v>215</v>
      </c>
      <c r="E58" s="25" t="s">
        <v>75</v>
      </c>
      <c r="F58" s="26" t="s">
        <v>156</v>
      </c>
      <c r="G58" s="12" t="s">
        <v>56</v>
      </c>
      <c r="H58" s="78">
        <v>15</v>
      </c>
      <c r="I58" s="78">
        <v>30</v>
      </c>
      <c r="J58" s="78">
        <v>15</v>
      </c>
      <c r="K58" s="78"/>
      <c r="L58" s="78"/>
      <c r="M58" s="78"/>
      <c r="N58" s="78">
        <v>30</v>
      </c>
      <c r="O58" s="12">
        <v>2</v>
      </c>
      <c r="P58" s="12">
        <v>0.66</v>
      </c>
      <c r="Q58" s="12">
        <v>1.34</v>
      </c>
    </row>
    <row r="59" spans="1:17" ht="13.5" customHeight="1">
      <c r="A59" s="10">
        <v>18</v>
      </c>
      <c r="B59" s="120"/>
      <c r="C59" s="47">
        <v>2</v>
      </c>
      <c r="D59" s="28" t="s">
        <v>104</v>
      </c>
      <c r="E59" s="25" t="s">
        <v>80</v>
      </c>
      <c r="F59" s="26" t="s">
        <v>157</v>
      </c>
      <c r="G59" s="12" t="s">
        <v>55</v>
      </c>
      <c r="H59" s="78">
        <v>30</v>
      </c>
      <c r="I59" s="78">
        <v>7</v>
      </c>
      <c r="J59" s="78"/>
      <c r="K59" s="78">
        <v>30</v>
      </c>
      <c r="L59" s="78"/>
      <c r="M59" s="78"/>
      <c r="N59" s="78">
        <v>7</v>
      </c>
      <c r="O59" s="12">
        <v>1</v>
      </c>
      <c r="P59" s="12">
        <v>0.82</v>
      </c>
      <c r="Q59" s="12">
        <v>0.18</v>
      </c>
    </row>
    <row r="60" spans="1:17" ht="13.5" customHeight="1">
      <c r="A60" s="60"/>
      <c r="B60" s="120"/>
      <c r="C60" s="95" t="s">
        <v>240</v>
      </c>
      <c r="D60" s="96"/>
      <c r="E60" s="96"/>
      <c r="F60" s="96"/>
      <c r="G60" s="97"/>
      <c r="H60" s="87">
        <f>SUM(H46:H59)</f>
        <v>317.5</v>
      </c>
      <c r="I60" s="79">
        <f aca="true" t="shared" si="3" ref="I60:Q60">SUM(I46:I59)</f>
        <v>435</v>
      </c>
      <c r="J60" s="87">
        <f t="shared" si="3"/>
        <v>197.5</v>
      </c>
      <c r="K60" s="79">
        <f t="shared" si="3"/>
        <v>120</v>
      </c>
      <c r="L60" s="79">
        <f t="shared" si="3"/>
        <v>0</v>
      </c>
      <c r="M60" s="79">
        <f t="shared" si="3"/>
        <v>0</v>
      </c>
      <c r="N60" s="79">
        <f t="shared" si="3"/>
        <v>435</v>
      </c>
      <c r="O60" s="61">
        <f t="shared" si="3"/>
        <v>28</v>
      </c>
      <c r="P60" s="61">
        <f t="shared" si="3"/>
        <v>11.580000000000002</v>
      </c>
      <c r="Q60" s="61">
        <f t="shared" si="3"/>
        <v>16.419999999999998</v>
      </c>
    </row>
    <row r="61" spans="1:17" ht="13.5" customHeight="1">
      <c r="A61" s="10">
        <v>19</v>
      </c>
      <c r="B61" s="120"/>
      <c r="C61" s="59">
        <v>2</v>
      </c>
      <c r="D61" s="28" t="s">
        <v>150</v>
      </c>
      <c r="E61" s="62" t="s">
        <v>73</v>
      </c>
      <c r="F61" s="26" t="s">
        <v>154</v>
      </c>
      <c r="G61" s="12" t="s">
        <v>55</v>
      </c>
      <c r="H61" s="78">
        <v>15</v>
      </c>
      <c r="I61" s="78">
        <v>15</v>
      </c>
      <c r="J61" s="78"/>
      <c r="K61" s="78">
        <v>15</v>
      </c>
      <c r="L61" s="78"/>
      <c r="M61" s="78"/>
      <c r="N61" s="78">
        <v>15</v>
      </c>
      <c r="O61" s="12">
        <v>1</v>
      </c>
      <c r="P61" s="12">
        <v>0.5</v>
      </c>
      <c r="Q61" s="12">
        <v>0.5</v>
      </c>
    </row>
    <row r="62" spans="1:17" ht="13.5" customHeight="1">
      <c r="A62" s="10">
        <v>20</v>
      </c>
      <c r="B62" s="120"/>
      <c r="C62" s="59">
        <v>2</v>
      </c>
      <c r="D62" s="28" t="s">
        <v>152</v>
      </c>
      <c r="E62" s="62" t="s">
        <v>74</v>
      </c>
      <c r="F62" s="26" t="s">
        <v>154</v>
      </c>
      <c r="G62" s="12" t="s">
        <v>55</v>
      </c>
      <c r="H62" s="78">
        <v>15</v>
      </c>
      <c r="I62" s="78">
        <v>15</v>
      </c>
      <c r="J62" s="78"/>
      <c r="K62" s="78">
        <v>15</v>
      </c>
      <c r="L62" s="78"/>
      <c r="M62" s="78"/>
      <c r="N62" s="78">
        <v>15</v>
      </c>
      <c r="O62" s="12">
        <v>1</v>
      </c>
      <c r="P62" s="12">
        <v>0.5</v>
      </c>
      <c r="Q62" s="12">
        <v>0.5</v>
      </c>
    </row>
    <row r="63" spans="1:17" ht="13.5" customHeight="1">
      <c r="A63" s="10">
        <v>21</v>
      </c>
      <c r="B63" s="120"/>
      <c r="C63" s="59">
        <v>2</v>
      </c>
      <c r="D63" s="21" t="s">
        <v>162</v>
      </c>
      <c r="E63" s="62" t="s">
        <v>159</v>
      </c>
      <c r="F63" s="26" t="s">
        <v>154</v>
      </c>
      <c r="G63" s="12" t="s">
        <v>55</v>
      </c>
      <c r="H63" s="78">
        <v>60</v>
      </c>
      <c r="I63" s="78">
        <v>0</v>
      </c>
      <c r="J63" s="78"/>
      <c r="K63" s="78">
        <v>60</v>
      </c>
      <c r="L63" s="78"/>
      <c r="M63" s="78"/>
      <c r="N63" s="78">
        <v>0</v>
      </c>
      <c r="O63" s="12">
        <v>2</v>
      </c>
      <c r="P63" s="12">
        <v>2</v>
      </c>
      <c r="Q63" s="12">
        <v>0</v>
      </c>
    </row>
    <row r="64" spans="1:17" ht="13.5" customHeight="1">
      <c r="A64" s="10">
        <v>22</v>
      </c>
      <c r="B64" s="120"/>
      <c r="C64" s="59">
        <v>2</v>
      </c>
      <c r="D64" s="21" t="s">
        <v>163</v>
      </c>
      <c r="E64" s="62" t="s">
        <v>130</v>
      </c>
      <c r="F64" s="26" t="s">
        <v>154</v>
      </c>
      <c r="G64" s="12" t="s">
        <v>55</v>
      </c>
      <c r="H64" s="78">
        <v>15</v>
      </c>
      <c r="I64" s="78">
        <v>15</v>
      </c>
      <c r="J64" s="78"/>
      <c r="K64" s="78">
        <v>15</v>
      </c>
      <c r="L64" s="78"/>
      <c r="M64" s="78"/>
      <c r="N64" s="78">
        <v>15</v>
      </c>
      <c r="O64" s="12">
        <v>1</v>
      </c>
      <c r="P64" s="12">
        <v>0.5</v>
      </c>
      <c r="Q64" s="12">
        <v>0.5</v>
      </c>
    </row>
    <row r="65" spans="1:17" ht="13.5" customHeight="1">
      <c r="A65" s="10">
        <v>23</v>
      </c>
      <c r="B65" s="120"/>
      <c r="C65" s="59">
        <v>2</v>
      </c>
      <c r="D65" s="21" t="s">
        <v>164</v>
      </c>
      <c r="E65" s="62" t="s">
        <v>131</v>
      </c>
      <c r="F65" s="26" t="s">
        <v>154</v>
      </c>
      <c r="G65" s="12" t="s">
        <v>55</v>
      </c>
      <c r="H65" s="78">
        <v>15</v>
      </c>
      <c r="I65" s="78">
        <v>15</v>
      </c>
      <c r="J65" s="78"/>
      <c r="K65" s="78">
        <v>15</v>
      </c>
      <c r="L65" s="78"/>
      <c r="M65" s="78"/>
      <c r="N65" s="78">
        <v>15</v>
      </c>
      <c r="O65" s="12">
        <v>1</v>
      </c>
      <c r="P65" s="12">
        <v>0.5</v>
      </c>
      <c r="Q65" s="12">
        <v>0.5</v>
      </c>
    </row>
    <row r="66" spans="1:17" ht="13.5" customHeight="1">
      <c r="A66" s="60"/>
      <c r="B66" s="120"/>
      <c r="C66" s="111" t="s">
        <v>240</v>
      </c>
      <c r="D66" s="112"/>
      <c r="E66" s="112"/>
      <c r="F66" s="112"/>
      <c r="G66" s="113"/>
      <c r="H66" s="81">
        <f>SUM(H61:H65)</f>
        <v>120</v>
      </c>
      <c r="I66" s="81">
        <f aca="true" t="shared" si="4" ref="I66:Q66">SUM(I61:I65)</f>
        <v>60</v>
      </c>
      <c r="J66" s="81">
        <f t="shared" si="4"/>
        <v>0</v>
      </c>
      <c r="K66" s="81">
        <f t="shared" si="4"/>
        <v>120</v>
      </c>
      <c r="L66" s="81">
        <f t="shared" si="4"/>
        <v>0</v>
      </c>
      <c r="M66" s="81">
        <f t="shared" si="4"/>
        <v>0</v>
      </c>
      <c r="N66" s="81">
        <f t="shared" si="4"/>
        <v>60</v>
      </c>
      <c r="O66" s="67">
        <f t="shared" si="4"/>
        <v>6</v>
      </c>
      <c r="P66" s="67">
        <f t="shared" si="4"/>
        <v>4</v>
      </c>
      <c r="Q66" s="67">
        <f t="shared" si="4"/>
        <v>2</v>
      </c>
    </row>
    <row r="67" spans="1:17" ht="13.5" customHeight="1">
      <c r="A67" s="60"/>
      <c r="B67" s="120"/>
      <c r="C67" s="98" t="s">
        <v>242</v>
      </c>
      <c r="D67" s="99"/>
      <c r="E67" s="99"/>
      <c r="F67" s="99"/>
      <c r="G67" s="100"/>
      <c r="H67" s="79"/>
      <c r="I67" s="79"/>
      <c r="J67" s="79"/>
      <c r="K67" s="79"/>
      <c r="L67" s="79"/>
      <c r="M67" s="79"/>
      <c r="N67" s="79"/>
      <c r="O67" s="61">
        <v>2</v>
      </c>
      <c r="P67" s="61"/>
      <c r="Q67" s="61"/>
    </row>
    <row r="68" spans="1:48" ht="12.75">
      <c r="A68" s="27"/>
      <c r="B68" s="120"/>
      <c r="C68" s="116" t="s">
        <v>27</v>
      </c>
      <c r="D68" s="116"/>
      <c r="E68" s="116"/>
      <c r="F68" s="116"/>
      <c r="G68" s="116"/>
      <c r="H68" s="50">
        <f>SUM(H66,H60)</f>
        <v>437.5</v>
      </c>
      <c r="I68" s="80">
        <f aca="true" t="shared" si="5" ref="I68:Q68">SUM(I66,I60)</f>
        <v>495</v>
      </c>
      <c r="J68" s="50">
        <f t="shared" si="5"/>
        <v>197.5</v>
      </c>
      <c r="K68" s="80">
        <f t="shared" si="5"/>
        <v>240</v>
      </c>
      <c r="L68" s="80">
        <f t="shared" si="5"/>
        <v>0</v>
      </c>
      <c r="M68" s="80">
        <f t="shared" si="5"/>
        <v>0</v>
      </c>
      <c r="N68" s="80">
        <f t="shared" si="5"/>
        <v>495</v>
      </c>
      <c r="O68" s="48">
        <f>SUM(O67,O60)</f>
        <v>30</v>
      </c>
      <c r="P68" s="48">
        <f t="shared" si="5"/>
        <v>15.580000000000002</v>
      </c>
      <c r="Q68" s="48">
        <f t="shared" si="5"/>
        <v>18.419999999999998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2.75">
      <c r="A69" s="132" t="s">
        <v>14</v>
      </c>
      <c r="B69" s="132"/>
      <c r="C69" s="132"/>
      <c r="D69" s="132"/>
      <c r="E69" s="132"/>
      <c r="F69" s="132"/>
      <c r="G69" s="132"/>
      <c r="H69" s="82">
        <f>SUM(H68,H45)</f>
        <v>920</v>
      </c>
      <c r="I69" s="82">
        <f aca="true" t="shared" si="6" ref="I69:Q69">SUM(I68,I45)</f>
        <v>988</v>
      </c>
      <c r="J69" s="82">
        <f t="shared" si="6"/>
        <v>455</v>
      </c>
      <c r="K69" s="82">
        <f t="shared" si="6"/>
        <v>465</v>
      </c>
      <c r="L69" s="82">
        <f t="shared" si="6"/>
        <v>0</v>
      </c>
      <c r="M69" s="82">
        <f t="shared" si="6"/>
        <v>0</v>
      </c>
      <c r="N69" s="82">
        <f t="shared" si="6"/>
        <v>988</v>
      </c>
      <c r="O69" s="49">
        <f t="shared" si="6"/>
        <v>60</v>
      </c>
      <c r="P69" s="49">
        <f t="shared" si="6"/>
        <v>32.34</v>
      </c>
      <c r="Q69" s="49">
        <f t="shared" si="6"/>
        <v>35.66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12.75">
      <c r="A70" s="20">
        <v>1</v>
      </c>
      <c r="B70" s="120" t="s">
        <v>15</v>
      </c>
      <c r="C70" s="47">
        <v>3</v>
      </c>
      <c r="D70" s="42" t="s">
        <v>216</v>
      </c>
      <c r="E70" s="43" t="s">
        <v>54</v>
      </c>
      <c r="F70" s="44" t="s">
        <v>128</v>
      </c>
      <c r="G70" s="45" t="s">
        <v>55</v>
      </c>
      <c r="H70" s="77">
        <v>10</v>
      </c>
      <c r="I70" s="77">
        <v>30</v>
      </c>
      <c r="J70" s="77">
        <v>10</v>
      </c>
      <c r="K70" s="77"/>
      <c r="L70" s="77"/>
      <c r="M70" s="77"/>
      <c r="N70" s="77">
        <v>30</v>
      </c>
      <c r="O70" s="12">
        <v>2</v>
      </c>
      <c r="P70" s="12">
        <v>0.5</v>
      </c>
      <c r="Q70" s="12">
        <v>1.5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17" ht="12.75" customHeight="1">
      <c r="A71" s="10">
        <v>2</v>
      </c>
      <c r="B71" s="120"/>
      <c r="C71" s="47">
        <v>3</v>
      </c>
      <c r="D71" s="21" t="s">
        <v>105</v>
      </c>
      <c r="E71" s="143" t="s">
        <v>57</v>
      </c>
      <c r="F71" s="23" t="s">
        <v>128</v>
      </c>
      <c r="G71" s="24" t="s">
        <v>58</v>
      </c>
      <c r="H71" s="78">
        <v>15</v>
      </c>
      <c r="I71" s="78">
        <v>38</v>
      </c>
      <c r="J71" s="78">
        <v>15</v>
      </c>
      <c r="K71" s="78"/>
      <c r="L71" s="78"/>
      <c r="M71" s="78"/>
      <c r="N71" s="78">
        <v>38</v>
      </c>
      <c r="O71" s="12">
        <v>2</v>
      </c>
      <c r="P71" s="12">
        <v>0.56</v>
      </c>
      <c r="Q71" s="12">
        <v>1.44</v>
      </c>
    </row>
    <row r="72" spans="1:17" ht="12.75" customHeight="1">
      <c r="A72" s="10">
        <v>3</v>
      </c>
      <c r="B72" s="120"/>
      <c r="C72" s="47">
        <v>3</v>
      </c>
      <c r="D72" s="21" t="s">
        <v>106</v>
      </c>
      <c r="E72" s="144"/>
      <c r="F72" s="23" t="s">
        <v>128</v>
      </c>
      <c r="G72" s="24" t="s">
        <v>55</v>
      </c>
      <c r="H72" s="78">
        <v>15</v>
      </c>
      <c r="I72" s="78">
        <v>38</v>
      </c>
      <c r="J72" s="78"/>
      <c r="K72" s="78">
        <v>15</v>
      </c>
      <c r="L72" s="78"/>
      <c r="M72" s="78"/>
      <c r="N72" s="78">
        <v>38</v>
      </c>
      <c r="O72" s="12">
        <v>2</v>
      </c>
      <c r="P72" s="12">
        <v>0.56</v>
      </c>
      <c r="Q72" s="12">
        <v>1.44</v>
      </c>
    </row>
    <row r="73" spans="1:17" ht="12.75" customHeight="1">
      <c r="A73" s="10">
        <v>4</v>
      </c>
      <c r="B73" s="120"/>
      <c r="C73" s="47">
        <v>3</v>
      </c>
      <c r="D73" s="21" t="s">
        <v>107</v>
      </c>
      <c r="E73" s="25" t="s">
        <v>61</v>
      </c>
      <c r="F73" s="26" t="s">
        <v>128</v>
      </c>
      <c r="G73" s="12" t="s">
        <v>55</v>
      </c>
      <c r="H73" s="78">
        <v>15</v>
      </c>
      <c r="I73" s="78">
        <v>35</v>
      </c>
      <c r="J73" s="78"/>
      <c r="K73" s="78">
        <v>15</v>
      </c>
      <c r="L73" s="78"/>
      <c r="M73" s="78"/>
      <c r="N73" s="78">
        <v>35</v>
      </c>
      <c r="O73" s="12">
        <v>2</v>
      </c>
      <c r="P73" s="12">
        <v>0.6</v>
      </c>
      <c r="Q73" s="12">
        <v>1.4</v>
      </c>
    </row>
    <row r="74" spans="1:17" ht="12.75" customHeight="1">
      <c r="A74" s="10">
        <v>5</v>
      </c>
      <c r="B74" s="120"/>
      <c r="C74" s="47">
        <v>3</v>
      </c>
      <c r="D74" s="21" t="s">
        <v>108</v>
      </c>
      <c r="E74" s="25" t="s">
        <v>63</v>
      </c>
      <c r="F74" s="26" t="s">
        <v>128</v>
      </c>
      <c r="G74" s="12" t="s">
        <v>55</v>
      </c>
      <c r="H74" s="78">
        <v>30</v>
      </c>
      <c r="I74" s="78">
        <v>10</v>
      </c>
      <c r="J74" s="78"/>
      <c r="K74" s="78">
        <v>30</v>
      </c>
      <c r="L74" s="78"/>
      <c r="M74" s="78"/>
      <c r="N74" s="78">
        <v>10</v>
      </c>
      <c r="O74" s="12">
        <v>1</v>
      </c>
      <c r="P74" s="12">
        <v>0.75</v>
      </c>
      <c r="Q74" s="12">
        <v>0.25</v>
      </c>
    </row>
    <row r="75" spans="1:17" ht="12.75" customHeight="1">
      <c r="A75" s="10">
        <v>6</v>
      </c>
      <c r="B75" s="120"/>
      <c r="C75" s="47">
        <v>3</v>
      </c>
      <c r="D75" s="21" t="s">
        <v>217</v>
      </c>
      <c r="E75" s="25" t="s">
        <v>65</v>
      </c>
      <c r="F75" s="26" t="s">
        <v>128</v>
      </c>
      <c r="G75" s="12" t="s">
        <v>55</v>
      </c>
      <c r="H75" s="78">
        <v>15</v>
      </c>
      <c r="I75" s="78">
        <v>33</v>
      </c>
      <c r="J75" s="78">
        <v>15</v>
      </c>
      <c r="K75" s="78"/>
      <c r="L75" s="78"/>
      <c r="M75" s="78"/>
      <c r="N75" s="78">
        <v>33</v>
      </c>
      <c r="O75" s="12">
        <v>1</v>
      </c>
      <c r="P75" s="12">
        <v>0.32</v>
      </c>
      <c r="Q75" s="12">
        <v>0.68</v>
      </c>
    </row>
    <row r="76" spans="1:17" ht="12.75" customHeight="1">
      <c r="A76" s="10">
        <v>7</v>
      </c>
      <c r="B76" s="120"/>
      <c r="C76" s="47">
        <v>3</v>
      </c>
      <c r="D76" s="21" t="s">
        <v>165</v>
      </c>
      <c r="E76" s="25" t="s">
        <v>66</v>
      </c>
      <c r="F76" s="26" t="s">
        <v>128</v>
      </c>
      <c r="G76" s="12" t="s">
        <v>55</v>
      </c>
      <c r="H76" s="78">
        <v>15</v>
      </c>
      <c r="I76" s="78">
        <v>45</v>
      </c>
      <c r="J76" s="78"/>
      <c r="K76" s="78">
        <v>15</v>
      </c>
      <c r="L76" s="78"/>
      <c r="M76" s="78"/>
      <c r="N76" s="78">
        <v>45</v>
      </c>
      <c r="O76" s="12">
        <v>2</v>
      </c>
      <c r="P76" s="12">
        <v>0.5</v>
      </c>
      <c r="Q76" s="12">
        <v>1.5</v>
      </c>
    </row>
    <row r="77" spans="1:17" ht="12.75" customHeight="1">
      <c r="A77" s="10">
        <v>8</v>
      </c>
      <c r="B77" s="120"/>
      <c r="C77" s="47">
        <v>3</v>
      </c>
      <c r="D77" s="21" t="s">
        <v>218</v>
      </c>
      <c r="E77" s="25" t="s">
        <v>68</v>
      </c>
      <c r="F77" s="26" t="s">
        <v>128</v>
      </c>
      <c r="G77" s="12" t="s">
        <v>55</v>
      </c>
      <c r="H77" s="76">
        <v>7.5</v>
      </c>
      <c r="I77" s="78">
        <v>22</v>
      </c>
      <c r="J77" s="76">
        <v>7.5</v>
      </c>
      <c r="K77" s="78"/>
      <c r="L77" s="78"/>
      <c r="M77" s="78"/>
      <c r="N77" s="78">
        <v>22</v>
      </c>
      <c r="O77" s="12">
        <v>1</v>
      </c>
      <c r="P77" s="12">
        <v>0.25</v>
      </c>
      <c r="Q77" s="12">
        <v>0.75</v>
      </c>
    </row>
    <row r="78" spans="1:17" ht="12.75" customHeight="1">
      <c r="A78" s="10">
        <v>9</v>
      </c>
      <c r="B78" s="120"/>
      <c r="C78" s="47">
        <v>3</v>
      </c>
      <c r="D78" s="21" t="s">
        <v>219</v>
      </c>
      <c r="E78" s="25" t="s">
        <v>71</v>
      </c>
      <c r="F78" s="26" t="s">
        <v>128</v>
      </c>
      <c r="G78" s="12" t="s">
        <v>55</v>
      </c>
      <c r="H78" s="78">
        <v>15</v>
      </c>
      <c r="I78" s="78">
        <v>25</v>
      </c>
      <c r="J78" s="78"/>
      <c r="K78" s="78">
        <v>15</v>
      </c>
      <c r="L78" s="78"/>
      <c r="M78" s="78"/>
      <c r="N78" s="78">
        <v>25</v>
      </c>
      <c r="O78" s="12">
        <v>2</v>
      </c>
      <c r="P78" s="12">
        <v>0.75</v>
      </c>
      <c r="Q78" s="12">
        <v>1.25</v>
      </c>
    </row>
    <row r="79" spans="1:17" ht="12.75" customHeight="1">
      <c r="A79" s="10">
        <v>10</v>
      </c>
      <c r="B79" s="120"/>
      <c r="C79" s="47">
        <v>3</v>
      </c>
      <c r="D79" s="21" t="s">
        <v>109</v>
      </c>
      <c r="E79" s="25" t="s">
        <v>76</v>
      </c>
      <c r="F79" s="26" t="s">
        <v>129</v>
      </c>
      <c r="G79" s="12" t="s">
        <v>55</v>
      </c>
      <c r="H79" s="78">
        <v>15</v>
      </c>
      <c r="I79" s="78">
        <v>19</v>
      </c>
      <c r="J79" s="78"/>
      <c r="K79" s="78">
        <v>15</v>
      </c>
      <c r="L79" s="78"/>
      <c r="M79" s="78"/>
      <c r="N79" s="78">
        <v>19</v>
      </c>
      <c r="O79" s="12">
        <v>1</v>
      </c>
      <c r="P79" s="12">
        <v>0.45</v>
      </c>
      <c r="Q79" s="12">
        <v>0.55</v>
      </c>
    </row>
    <row r="80" spans="1:17" ht="12.75">
      <c r="A80" s="10">
        <v>11</v>
      </c>
      <c r="B80" s="120"/>
      <c r="C80" s="47">
        <v>3</v>
      </c>
      <c r="D80" s="21" t="s">
        <v>220</v>
      </c>
      <c r="E80" s="41" t="s">
        <v>90</v>
      </c>
      <c r="F80" s="26" t="s">
        <v>156</v>
      </c>
      <c r="G80" s="12" t="s">
        <v>55</v>
      </c>
      <c r="H80" s="78">
        <v>30</v>
      </c>
      <c r="I80" s="78">
        <v>50</v>
      </c>
      <c r="J80" s="78"/>
      <c r="K80" s="78">
        <v>30</v>
      </c>
      <c r="L80" s="78"/>
      <c r="M80" s="78"/>
      <c r="N80" s="78">
        <v>50</v>
      </c>
      <c r="O80" s="12">
        <v>3</v>
      </c>
      <c r="P80" s="12">
        <v>1.12</v>
      </c>
      <c r="Q80" s="12">
        <v>1.88</v>
      </c>
    </row>
    <row r="81" spans="1:17" ht="12" customHeight="1">
      <c r="A81" s="10">
        <v>12</v>
      </c>
      <c r="B81" s="120"/>
      <c r="C81" s="47">
        <v>3</v>
      </c>
      <c r="D81" s="33" t="s">
        <v>134</v>
      </c>
      <c r="E81" s="25" t="s">
        <v>92</v>
      </c>
      <c r="F81" s="26" t="s">
        <v>156</v>
      </c>
      <c r="G81" s="12" t="s">
        <v>55</v>
      </c>
      <c r="H81" s="78">
        <v>38</v>
      </c>
      <c r="I81" s="78"/>
      <c r="J81" s="78"/>
      <c r="K81" s="83"/>
      <c r="L81" s="78"/>
      <c r="M81" s="78">
        <v>38</v>
      </c>
      <c r="N81" s="78"/>
      <c r="O81" s="12">
        <v>2</v>
      </c>
      <c r="P81" s="12">
        <v>2</v>
      </c>
      <c r="Q81" s="12">
        <v>0</v>
      </c>
    </row>
    <row r="82" spans="1:17" ht="12.75" customHeight="1">
      <c r="A82" s="10">
        <v>13</v>
      </c>
      <c r="B82" s="120"/>
      <c r="C82" s="47">
        <v>3</v>
      </c>
      <c r="D82" s="21" t="s">
        <v>110</v>
      </c>
      <c r="E82" s="25" t="s">
        <v>80</v>
      </c>
      <c r="F82" s="26" t="s">
        <v>157</v>
      </c>
      <c r="G82" s="12" t="s">
        <v>55</v>
      </c>
      <c r="H82" s="78">
        <v>30</v>
      </c>
      <c r="I82" s="78">
        <v>7</v>
      </c>
      <c r="J82" s="78"/>
      <c r="K82" s="78">
        <v>30</v>
      </c>
      <c r="L82" s="78"/>
      <c r="M82" s="78"/>
      <c r="N82" s="78">
        <v>7</v>
      </c>
      <c r="O82" s="12">
        <v>1</v>
      </c>
      <c r="P82" s="12">
        <v>0.8</v>
      </c>
      <c r="Q82" s="12">
        <v>0.2</v>
      </c>
    </row>
    <row r="83" spans="1:17" ht="12.75" customHeight="1">
      <c r="A83" s="10">
        <v>14</v>
      </c>
      <c r="B83" s="120"/>
      <c r="C83" s="47">
        <v>3</v>
      </c>
      <c r="D83" s="21" t="s">
        <v>111</v>
      </c>
      <c r="E83" s="25" t="s">
        <v>81</v>
      </c>
      <c r="F83" s="26" t="s">
        <v>157</v>
      </c>
      <c r="G83" s="12" t="s">
        <v>55</v>
      </c>
      <c r="H83" s="78">
        <v>30</v>
      </c>
      <c r="I83" s="78">
        <v>30</v>
      </c>
      <c r="J83" s="78"/>
      <c r="K83" s="78">
        <v>30</v>
      </c>
      <c r="L83" s="78"/>
      <c r="M83" s="78"/>
      <c r="N83" s="78">
        <v>30</v>
      </c>
      <c r="O83" s="12">
        <v>2</v>
      </c>
      <c r="P83" s="12">
        <v>1</v>
      </c>
      <c r="Q83" s="12">
        <v>1</v>
      </c>
    </row>
    <row r="84" spans="1:17" ht="12.75" customHeight="1">
      <c r="A84" s="10">
        <v>15</v>
      </c>
      <c r="B84" s="120"/>
      <c r="C84" s="47">
        <v>3</v>
      </c>
      <c r="D84" s="21" t="s">
        <v>112</v>
      </c>
      <c r="E84" s="25" t="s">
        <v>82</v>
      </c>
      <c r="F84" s="26" t="s">
        <v>157</v>
      </c>
      <c r="G84" s="12" t="s">
        <v>55</v>
      </c>
      <c r="H84" s="78">
        <v>30</v>
      </c>
      <c r="I84" s="78">
        <v>0</v>
      </c>
      <c r="J84" s="78"/>
      <c r="K84" s="78">
        <v>30</v>
      </c>
      <c r="L84" s="78"/>
      <c r="M84" s="78"/>
      <c r="N84" s="78">
        <v>0</v>
      </c>
      <c r="O84" s="12">
        <v>1</v>
      </c>
      <c r="P84" s="12">
        <v>1</v>
      </c>
      <c r="Q84" s="12">
        <v>0</v>
      </c>
    </row>
    <row r="85" spans="1:17" ht="12.75" customHeight="1">
      <c r="A85" s="60"/>
      <c r="B85" s="120"/>
      <c r="C85" s="95" t="s">
        <v>240</v>
      </c>
      <c r="D85" s="96"/>
      <c r="E85" s="96"/>
      <c r="F85" s="96"/>
      <c r="G85" s="97"/>
      <c r="H85" s="87">
        <f>SUM(H70:H84)</f>
        <v>310.5</v>
      </c>
      <c r="I85" s="79">
        <f aca="true" t="shared" si="7" ref="I85:Q85">SUM(I70:I84)</f>
        <v>382</v>
      </c>
      <c r="J85" s="87">
        <f t="shared" si="7"/>
        <v>47.5</v>
      </c>
      <c r="K85" s="79">
        <f t="shared" si="7"/>
        <v>225</v>
      </c>
      <c r="L85" s="79">
        <f t="shared" si="7"/>
        <v>0</v>
      </c>
      <c r="M85" s="79">
        <f t="shared" si="7"/>
        <v>38</v>
      </c>
      <c r="N85" s="79">
        <f t="shared" si="7"/>
        <v>382</v>
      </c>
      <c r="O85" s="61">
        <f t="shared" si="7"/>
        <v>25</v>
      </c>
      <c r="P85" s="61">
        <f t="shared" si="7"/>
        <v>11.16</v>
      </c>
      <c r="Q85" s="61">
        <f t="shared" si="7"/>
        <v>13.84</v>
      </c>
    </row>
    <row r="86" spans="1:17" ht="12.75" customHeight="1">
      <c r="A86" s="10">
        <v>16</v>
      </c>
      <c r="B86" s="120"/>
      <c r="C86" s="59">
        <v>3</v>
      </c>
      <c r="D86" s="42" t="s">
        <v>166</v>
      </c>
      <c r="E86" s="68" t="s">
        <v>69</v>
      </c>
      <c r="F86" s="57" t="s">
        <v>154</v>
      </c>
      <c r="G86" s="58" t="s">
        <v>55</v>
      </c>
      <c r="H86" s="84">
        <v>15</v>
      </c>
      <c r="I86" s="84">
        <v>45</v>
      </c>
      <c r="J86" s="84"/>
      <c r="K86" s="84">
        <v>15</v>
      </c>
      <c r="L86" s="84"/>
      <c r="M86" s="84"/>
      <c r="N86" s="84">
        <v>45</v>
      </c>
      <c r="O86" s="58">
        <v>2</v>
      </c>
      <c r="P86" s="58">
        <v>0.5</v>
      </c>
      <c r="Q86" s="58">
        <v>1.5</v>
      </c>
    </row>
    <row r="87" spans="1:17" ht="12.75" customHeight="1">
      <c r="A87" s="10">
        <v>17</v>
      </c>
      <c r="B87" s="120"/>
      <c r="C87" s="59">
        <v>3</v>
      </c>
      <c r="D87" s="28" t="s">
        <v>167</v>
      </c>
      <c r="E87" s="62" t="s">
        <v>73</v>
      </c>
      <c r="F87" s="26" t="s">
        <v>154</v>
      </c>
      <c r="G87" s="12" t="s">
        <v>55</v>
      </c>
      <c r="H87" s="78">
        <v>15</v>
      </c>
      <c r="I87" s="78">
        <v>15</v>
      </c>
      <c r="J87" s="78"/>
      <c r="K87" s="78">
        <v>15</v>
      </c>
      <c r="L87" s="78"/>
      <c r="M87" s="78"/>
      <c r="N87" s="78">
        <v>15</v>
      </c>
      <c r="O87" s="12">
        <v>1</v>
      </c>
      <c r="P87" s="12">
        <v>0.5</v>
      </c>
      <c r="Q87" s="12">
        <v>0.5</v>
      </c>
    </row>
    <row r="88" spans="1:17" ht="12.75" customHeight="1">
      <c r="A88" s="10">
        <v>18</v>
      </c>
      <c r="B88" s="120"/>
      <c r="C88" s="59">
        <v>3</v>
      </c>
      <c r="D88" s="28" t="s">
        <v>168</v>
      </c>
      <c r="E88" s="62" t="s">
        <v>74</v>
      </c>
      <c r="F88" s="26" t="s">
        <v>154</v>
      </c>
      <c r="G88" s="12" t="s">
        <v>55</v>
      </c>
      <c r="H88" s="78">
        <v>15</v>
      </c>
      <c r="I88" s="78">
        <v>15</v>
      </c>
      <c r="J88" s="78"/>
      <c r="K88" s="78">
        <v>15</v>
      </c>
      <c r="L88" s="78"/>
      <c r="M88" s="78"/>
      <c r="N88" s="78">
        <v>15</v>
      </c>
      <c r="O88" s="12">
        <v>1</v>
      </c>
      <c r="P88" s="12">
        <v>0.5</v>
      </c>
      <c r="Q88" s="12">
        <v>0.5</v>
      </c>
    </row>
    <row r="89" spans="1:17" ht="12.75" customHeight="1">
      <c r="A89" s="10">
        <v>19</v>
      </c>
      <c r="B89" s="120"/>
      <c r="C89" s="59">
        <v>3</v>
      </c>
      <c r="D89" s="28" t="s">
        <v>169</v>
      </c>
      <c r="E89" s="62" t="s">
        <v>95</v>
      </c>
      <c r="F89" s="26" t="s">
        <v>154</v>
      </c>
      <c r="G89" s="12" t="s">
        <v>55</v>
      </c>
      <c r="H89" s="78">
        <v>30</v>
      </c>
      <c r="I89" s="78">
        <v>0</v>
      </c>
      <c r="J89" s="78"/>
      <c r="K89" s="78">
        <v>30</v>
      </c>
      <c r="L89" s="78"/>
      <c r="M89" s="78"/>
      <c r="N89" s="78">
        <v>0</v>
      </c>
      <c r="O89" s="12">
        <v>1</v>
      </c>
      <c r="P89" s="12">
        <v>1</v>
      </c>
      <c r="Q89" s="12">
        <v>0</v>
      </c>
    </row>
    <row r="90" spans="1:17" ht="12.75" customHeight="1">
      <c r="A90" s="10">
        <v>20</v>
      </c>
      <c r="B90" s="120"/>
      <c r="C90" s="59">
        <v>3</v>
      </c>
      <c r="D90" s="21" t="s">
        <v>170</v>
      </c>
      <c r="E90" s="62" t="s">
        <v>159</v>
      </c>
      <c r="F90" s="26" t="s">
        <v>154</v>
      </c>
      <c r="G90" s="12" t="s">
        <v>55</v>
      </c>
      <c r="H90" s="78">
        <v>60</v>
      </c>
      <c r="I90" s="78">
        <v>0</v>
      </c>
      <c r="J90" s="78"/>
      <c r="K90" s="78">
        <v>60</v>
      </c>
      <c r="L90" s="78"/>
      <c r="M90" s="78"/>
      <c r="N90" s="78">
        <v>0</v>
      </c>
      <c r="O90" s="12">
        <v>2</v>
      </c>
      <c r="P90" s="12">
        <v>2</v>
      </c>
      <c r="Q90" s="12">
        <v>0</v>
      </c>
    </row>
    <row r="91" spans="1:17" ht="12.75" customHeight="1">
      <c r="A91" s="10">
        <v>21</v>
      </c>
      <c r="B91" s="120"/>
      <c r="C91" s="59">
        <v>3</v>
      </c>
      <c r="D91" s="21" t="s">
        <v>173</v>
      </c>
      <c r="E91" s="62" t="s">
        <v>171</v>
      </c>
      <c r="F91" s="26" t="s">
        <v>154</v>
      </c>
      <c r="G91" s="12" t="s">
        <v>55</v>
      </c>
      <c r="H91" s="78">
        <v>30</v>
      </c>
      <c r="I91" s="78">
        <v>15</v>
      </c>
      <c r="J91" s="78"/>
      <c r="K91" s="78">
        <v>30</v>
      </c>
      <c r="L91" s="78"/>
      <c r="M91" s="78"/>
      <c r="N91" s="78">
        <v>15</v>
      </c>
      <c r="O91" s="12">
        <v>2</v>
      </c>
      <c r="P91" s="12">
        <v>1.34</v>
      </c>
      <c r="Q91" s="12">
        <v>0.66</v>
      </c>
    </row>
    <row r="92" spans="1:17" ht="12.75" customHeight="1">
      <c r="A92" s="10">
        <v>22</v>
      </c>
      <c r="B92" s="120"/>
      <c r="C92" s="59">
        <v>3</v>
      </c>
      <c r="D92" s="21" t="s">
        <v>174</v>
      </c>
      <c r="E92" s="62" t="s">
        <v>172</v>
      </c>
      <c r="F92" s="26" t="s">
        <v>154</v>
      </c>
      <c r="G92" s="12" t="s">
        <v>55</v>
      </c>
      <c r="H92" s="78">
        <v>30</v>
      </c>
      <c r="I92" s="78">
        <v>15</v>
      </c>
      <c r="J92" s="78"/>
      <c r="K92" s="78">
        <v>30</v>
      </c>
      <c r="L92" s="78"/>
      <c r="M92" s="78"/>
      <c r="N92" s="78">
        <v>15</v>
      </c>
      <c r="O92" s="12">
        <v>2</v>
      </c>
      <c r="P92" s="12">
        <v>1.34</v>
      </c>
      <c r="Q92" s="12">
        <v>0.66</v>
      </c>
    </row>
    <row r="93" spans="1:17" ht="12.75" customHeight="1">
      <c r="A93" s="60"/>
      <c r="B93" s="120"/>
      <c r="C93" s="111" t="s">
        <v>240</v>
      </c>
      <c r="D93" s="112"/>
      <c r="E93" s="112"/>
      <c r="F93" s="112"/>
      <c r="G93" s="113"/>
      <c r="H93" s="81">
        <f aca="true" t="shared" si="8" ref="H93:Q93">SUM(H86:H92)</f>
        <v>195</v>
      </c>
      <c r="I93" s="81">
        <f t="shared" si="8"/>
        <v>105</v>
      </c>
      <c r="J93" s="81">
        <f t="shared" si="8"/>
        <v>0</v>
      </c>
      <c r="K93" s="81">
        <f t="shared" si="8"/>
        <v>195</v>
      </c>
      <c r="L93" s="81">
        <f t="shared" si="8"/>
        <v>0</v>
      </c>
      <c r="M93" s="81">
        <f t="shared" si="8"/>
        <v>0</v>
      </c>
      <c r="N93" s="81">
        <f t="shared" si="8"/>
        <v>105</v>
      </c>
      <c r="O93" s="67">
        <f t="shared" si="8"/>
        <v>11</v>
      </c>
      <c r="P93" s="67">
        <f t="shared" si="8"/>
        <v>7.18</v>
      </c>
      <c r="Q93" s="67">
        <f t="shared" si="8"/>
        <v>3.8200000000000003</v>
      </c>
    </row>
    <row r="94" spans="1:17" ht="12.75" customHeight="1">
      <c r="A94" s="60"/>
      <c r="B94" s="120"/>
      <c r="C94" s="98" t="s">
        <v>243</v>
      </c>
      <c r="D94" s="99"/>
      <c r="E94" s="99"/>
      <c r="F94" s="99"/>
      <c r="G94" s="100"/>
      <c r="H94" s="79"/>
      <c r="I94" s="79"/>
      <c r="J94" s="79"/>
      <c r="K94" s="79"/>
      <c r="L94" s="79"/>
      <c r="M94" s="79"/>
      <c r="N94" s="79"/>
      <c r="O94" s="61">
        <v>5</v>
      </c>
      <c r="P94" s="61"/>
      <c r="Q94" s="61"/>
    </row>
    <row r="95" spans="1:17" ht="12.75" customHeight="1">
      <c r="A95" s="27"/>
      <c r="B95" s="120"/>
      <c r="C95" s="116" t="s">
        <v>28</v>
      </c>
      <c r="D95" s="116"/>
      <c r="E95" s="116"/>
      <c r="F95" s="116"/>
      <c r="G95" s="116"/>
      <c r="H95" s="50">
        <f aca="true" t="shared" si="9" ref="H95:N95">SUM(H93,H85)</f>
        <v>505.5</v>
      </c>
      <c r="I95" s="80">
        <f t="shared" si="9"/>
        <v>487</v>
      </c>
      <c r="J95" s="50">
        <f t="shared" si="9"/>
        <v>47.5</v>
      </c>
      <c r="K95" s="80">
        <f t="shared" si="9"/>
        <v>420</v>
      </c>
      <c r="L95" s="80">
        <f t="shared" si="9"/>
        <v>0</v>
      </c>
      <c r="M95" s="80">
        <f t="shared" si="9"/>
        <v>38</v>
      </c>
      <c r="N95" s="80">
        <f t="shared" si="9"/>
        <v>487</v>
      </c>
      <c r="O95" s="48">
        <f>SUM(O94,O85)</f>
        <v>30</v>
      </c>
      <c r="P95" s="48">
        <f>SUM(P93,P85)</f>
        <v>18.34</v>
      </c>
      <c r="Q95" s="48">
        <f>SUM(Q93,Q85)</f>
        <v>17.66</v>
      </c>
    </row>
    <row r="96" spans="1:17" ht="12.75" customHeight="1">
      <c r="A96" s="11">
        <v>1</v>
      </c>
      <c r="B96" s="120"/>
      <c r="C96" s="47">
        <v>4</v>
      </c>
      <c r="D96" s="28" t="s">
        <v>221</v>
      </c>
      <c r="E96" s="29" t="s">
        <v>54</v>
      </c>
      <c r="F96" s="26" t="s">
        <v>128</v>
      </c>
      <c r="G96" s="12" t="s">
        <v>55</v>
      </c>
      <c r="H96" s="77">
        <v>10</v>
      </c>
      <c r="I96" s="77">
        <v>30</v>
      </c>
      <c r="J96" s="77">
        <v>10</v>
      </c>
      <c r="K96" s="77"/>
      <c r="L96" s="77"/>
      <c r="M96" s="77"/>
      <c r="N96" s="77">
        <v>30</v>
      </c>
      <c r="O96" s="12">
        <v>2</v>
      </c>
      <c r="P96" s="12">
        <v>0.5</v>
      </c>
      <c r="Q96" s="12">
        <v>1.5</v>
      </c>
    </row>
    <row r="97" spans="1:17" ht="12.75" customHeight="1">
      <c r="A97" s="11">
        <v>2</v>
      </c>
      <c r="B97" s="120"/>
      <c r="C97" s="47">
        <v>4</v>
      </c>
      <c r="D97" s="28" t="s">
        <v>113</v>
      </c>
      <c r="E97" s="29" t="s">
        <v>57</v>
      </c>
      <c r="F97" s="26" t="s">
        <v>128</v>
      </c>
      <c r="G97" s="12" t="s">
        <v>55</v>
      </c>
      <c r="H97" s="78">
        <v>15</v>
      </c>
      <c r="I97" s="78">
        <v>38</v>
      </c>
      <c r="J97" s="78"/>
      <c r="K97" s="78">
        <v>15</v>
      </c>
      <c r="L97" s="78"/>
      <c r="M97" s="78"/>
      <c r="N97" s="78">
        <v>38</v>
      </c>
      <c r="O97" s="12">
        <v>2</v>
      </c>
      <c r="P97" s="12">
        <v>0.56</v>
      </c>
      <c r="Q97" s="12">
        <v>1.44</v>
      </c>
    </row>
    <row r="98" spans="1:17" ht="12.75" customHeight="1">
      <c r="A98" s="10">
        <v>3</v>
      </c>
      <c r="B98" s="120"/>
      <c r="C98" s="47">
        <v>4</v>
      </c>
      <c r="D98" s="28" t="s">
        <v>114</v>
      </c>
      <c r="E98" s="25" t="s">
        <v>61</v>
      </c>
      <c r="F98" s="26" t="s">
        <v>128</v>
      </c>
      <c r="G98" s="12" t="s">
        <v>55</v>
      </c>
      <c r="H98" s="78">
        <v>15</v>
      </c>
      <c r="I98" s="78">
        <v>35</v>
      </c>
      <c r="J98" s="78"/>
      <c r="K98" s="78">
        <v>15</v>
      </c>
      <c r="L98" s="78"/>
      <c r="M98" s="78"/>
      <c r="N98" s="78">
        <v>35</v>
      </c>
      <c r="O98" s="12">
        <v>2</v>
      </c>
      <c r="P98" s="12">
        <v>0.6</v>
      </c>
      <c r="Q98" s="12">
        <v>1.4</v>
      </c>
    </row>
    <row r="99" spans="1:17" ht="12.75" customHeight="1">
      <c r="A99" s="10">
        <v>4</v>
      </c>
      <c r="B99" s="120"/>
      <c r="C99" s="47">
        <v>4</v>
      </c>
      <c r="D99" s="28" t="s">
        <v>115</v>
      </c>
      <c r="E99" s="25" t="s">
        <v>63</v>
      </c>
      <c r="F99" s="26" t="s">
        <v>128</v>
      </c>
      <c r="G99" s="12" t="s">
        <v>55</v>
      </c>
      <c r="H99" s="78">
        <v>30</v>
      </c>
      <c r="I99" s="78">
        <v>10</v>
      </c>
      <c r="J99" s="78"/>
      <c r="K99" s="78">
        <v>30</v>
      </c>
      <c r="L99" s="78"/>
      <c r="M99" s="78"/>
      <c r="N99" s="78">
        <v>10</v>
      </c>
      <c r="O99" s="12">
        <v>1</v>
      </c>
      <c r="P99" s="12">
        <v>0.75</v>
      </c>
      <c r="Q99" s="12">
        <v>0.25</v>
      </c>
    </row>
    <row r="100" spans="1:17" ht="12.75" customHeight="1">
      <c r="A100" s="10">
        <v>5</v>
      </c>
      <c r="B100" s="120"/>
      <c r="C100" s="47">
        <v>4</v>
      </c>
      <c r="D100" s="28" t="s">
        <v>222</v>
      </c>
      <c r="E100" s="25" t="s">
        <v>65</v>
      </c>
      <c r="F100" s="26" t="s">
        <v>128</v>
      </c>
      <c r="G100" s="12" t="s">
        <v>55</v>
      </c>
      <c r="H100" s="78">
        <v>15</v>
      </c>
      <c r="I100" s="78">
        <v>33</v>
      </c>
      <c r="J100" s="78">
        <v>15</v>
      </c>
      <c r="K100" s="78"/>
      <c r="L100" s="78"/>
      <c r="M100" s="78"/>
      <c r="N100" s="78">
        <v>33</v>
      </c>
      <c r="O100" s="12">
        <v>1</v>
      </c>
      <c r="P100" s="12">
        <v>0.32</v>
      </c>
      <c r="Q100" s="12">
        <v>0.68</v>
      </c>
    </row>
    <row r="101" spans="1:17" ht="12.75" customHeight="1">
      <c r="A101" s="10">
        <v>6</v>
      </c>
      <c r="B101" s="120"/>
      <c r="C101" s="47">
        <v>4</v>
      </c>
      <c r="D101" s="28" t="s">
        <v>116</v>
      </c>
      <c r="E101" s="25" t="s">
        <v>66</v>
      </c>
      <c r="F101" s="26" t="s">
        <v>128</v>
      </c>
      <c r="G101" s="12" t="s">
        <v>56</v>
      </c>
      <c r="H101" s="78">
        <v>15</v>
      </c>
      <c r="I101" s="78">
        <v>45</v>
      </c>
      <c r="J101" s="78"/>
      <c r="K101" s="78">
        <v>15</v>
      </c>
      <c r="L101" s="78"/>
      <c r="M101" s="78"/>
      <c r="N101" s="78">
        <v>45</v>
      </c>
      <c r="O101" s="12">
        <v>2</v>
      </c>
      <c r="P101" s="12">
        <v>0.5</v>
      </c>
      <c r="Q101" s="12">
        <v>1.5</v>
      </c>
    </row>
    <row r="102" spans="1:17" ht="12.75" customHeight="1">
      <c r="A102" s="10">
        <v>7</v>
      </c>
      <c r="B102" s="120"/>
      <c r="C102" s="47">
        <v>4</v>
      </c>
      <c r="D102" s="28" t="s">
        <v>223</v>
      </c>
      <c r="E102" s="25" t="s">
        <v>68</v>
      </c>
      <c r="F102" s="26" t="s">
        <v>128</v>
      </c>
      <c r="G102" s="12" t="s">
        <v>55</v>
      </c>
      <c r="H102" s="76">
        <v>7.5</v>
      </c>
      <c r="I102" s="78">
        <v>22</v>
      </c>
      <c r="J102" s="76">
        <v>7.5</v>
      </c>
      <c r="K102" s="78"/>
      <c r="L102" s="78"/>
      <c r="M102" s="78"/>
      <c r="N102" s="78">
        <v>22</v>
      </c>
      <c r="O102" s="12">
        <v>1</v>
      </c>
      <c r="P102" s="12">
        <v>0.25</v>
      </c>
      <c r="Q102" s="12">
        <v>0.75</v>
      </c>
    </row>
    <row r="103" spans="1:17" ht="12.75" customHeight="1">
      <c r="A103" s="10">
        <v>8</v>
      </c>
      <c r="B103" s="120"/>
      <c r="C103" s="47">
        <v>4</v>
      </c>
      <c r="D103" s="28" t="s">
        <v>224</v>
      </c>
      <c r="E103" s="25" t="s">
        <v>71</v>
      </c>
      <c r="F103" s="26" t="s">
        <v>128</v>
      </c>
      <c r="G103" s="12" t="s">
        <v>55</v>
      </c>
      <c r="H103" s="78">
        <v>15</v>
      </c>
      <c r="I103" s="78">
        <v>25</v>
      </c>
      <c r="J103" s="78"/>
      <c r="K103" s="78">
        <v>15</v>
      </c>
      <c r="L103" s="78"/>
      <c r="M103" s="78"/>
      <c r="N103" s="78">
        <v>25</v>
      </c>
      <c r="O103" s="12">
        <v>1</v>
      </c>
      <c r="P103" s="12">
        <v>0.38</v>
      </c>
      <c r="Q103" s="12">
        <v>0.62</v>
      </c>
    </row>
    <row r="104" spans="1:17" ht="12.75" customHeight="1">
      <c r="A104" s="10">
        <v>9</v>
      </c>
      <c r="B104" s="120"/>
      <c r="C104" s="47">
        <v>4</v>
      </c>
      <c r="D104" s="28" t="s">
        <v>225</v>
      </c>
      <c r="E104" s="25" t="s">
        <v>76</v>
      </c>
      <c r="F104" s="26" t="s">
        <v>128</v>
      </c>
      <c r="G104" s="12" t="s">
        <v>55</v>
      </c>
      <c r="H104" s="78">
        <v>15</v>
      </c>
      <c r="I104" s="78">
        <v>19</v>
      </c>
      <c r="J104" s="78"/>
      <c r="K104" s="78">
        <v>15</v>
      </c>
      <c r="L104" s="78"/>
      <c r="M104" s="78"/>
      <c r="N104" s="78">
        <v>19</v>
      </c>
      <c r="O104" s="12">
        <v>1</v>
      </c>
      <c r="P104" s="12">
        <v>0.45</v>
      </c>
      <c r="Q104" s="12">
        <v>0.55</v>
      </c>
    </row>
    <row r="105" spans="1:17" ht="12.75" customHeight="1">
      <c r="A105" s="10">
        <v>10</v>
      </c>
      <c r="B105" s="120"/>
      <c r="C105" s="47">
        <v>4</v>
      </c>
      <c r="D105" s="21" t="s">
        <v>226</v>
      </c>
      <c r="E105" s="41" t="s">
        <v>90</v>
      </c>
      <c r="F105" s="26" t="s">
        <v>156</v>
      </c>
      <c r="G105" s="12" t="s">
        <v>55</v>
      </c>
      <c r="H105" s="78">
        <v>45</v>
      </c>
      <c r="I105" s="78">
        <v>65</v>
      </c>
      <c r="J105" s="78"/>
      <c r="K105" s="78">
        <v>45</v>
      </c>
      <c r="L105" s="78"/>
      <c r="M105" s="78"/>
      <c r="N105" s="78">
        <v>65</v>
      </c>
      <c r="O105" s="12">
        <v>3</v>
      </c>
      <c r="P105" s="12">
        <v>1.22</v>
      </c>
      <c r="Q105" s="12">
        <v>1.78</v>
      </c>
    </row>
    <row r="106" spans="1:17" ht="12" customHeight="1">
      <c r="A106" s="10">
        <v>11</v>
      </c>
      <c r="B106" s="120"/>
      <c r="C106" s="47">
        <v>4</v>
      </c>
      <c r="D106" s="30" t="s">
        <v>133</v>
      </c>
      <c r="E106" s="25" t="s">
        <v>93</v>
      </c>
      <c r="F106" s="26" t="s">
        <v>156</v>
      </c>
      <c r="G106" s="12" t="s">
        <v>55</v>
      </c>
      <c r="H106" s="78">
        <v>38</v>
      </c>
      <c r="I106" s="78"/>
      <c r="J106" s="78"/>
      <c r="K106" s="83"/>
      <c r="L106" s="78"/>
      <c r="M106" s="78">
        <v>38</v>
      </c>
      <c r="N106" s="78"/>
      <c r="O106" s="12">
        <v>2</v>
      </c>
      <c r="P106" s="12">
        <v>2</v>
      </c>
      <c r="Q106" s="12">
        <v>0</v>
      </c>
    </row>
    <row r="107" spans="1:17" ht="12.75" customHeight="1">
      <c r="A107" s="10">
        <v>12</v>
      </c>
      <c r="B107" s="120"/>
      <c r="C107" s="47">
        <v>4</v>
      </c>
      <c r="D107" s="28" t="s">
        <v>117</v>
      </c>
      <c r="E107" s="25" t="s">
        <v>80</v>
      </c>
      <c r="F107" s="26" t="s">
        <v>157</v>
      </c>
      <c r="G107" s="12" t="s">
        <v>55</v>
      </c>
      <c r="H107" s="78">
        <v>30</v>
      </c>
      <c r="I107" s="78">
        <v>7</v>
      </c>
      <c r="J107" s="78"/>
      <c r="K107" s="78">
        <v>30</v>
      </c>
      <c r="L107" s="78"/>
      <c r="M107" s="78"/>
      <c r="N107" s="78">
        <v>7</v>
      </c>
      <c r="O107" s="12">
        <v>1</v>
      </c>
      <c r="P107" s="12">
        <v>0.8</v>
      </c>
      <c r="Q107" s="12">
        <v>0.2</v>
      </c>
    </row>
    <row r="108" spans="1:17" ht="12.75" customHeight="1">
      <c r="A108" s="10">
        <v>13</v>
      </c>
      <c r="B108" s="120"/>
      <c r="C108" s="47">
        <v>4</v>
      </c>
      <c r="D108" s="28" t="s">
        <v>118</v>
      </c>
      <c r="E108" s="25" t="s">
        <v>82</v>
      </c>
      <c r="F108" s="26" t="s">
        <v>157</v>
      </c>
      <c r="G108" s="12" t="s">
        <v>55</v>
      </c>
      <c r="H108" s="78">
        <v>30</v>
      </c>
      <c r="I108" s="78">
        <v>0</v>
      </c>
      <c r="J108" s="78"/>
      <c r="K108" s="78">
        <v>30</v>
      </c>
      <c r="L108" s="78"/>
      <c r="M108" s="78"/>
      <c r="N108" s="78">
        <v>0</v>
      </c>
      <c r="O108" s="12">
        <v>1</v>
      </c>
      <c r="P108" s="12">
        <v>1</v>
      </c>
      <c r="Q108" s="12">
        <v>0</v>
      </c>
    </row>
    <row r="109" spans="1:17" ht="12.75" customHeight="1">
      <c r="A109" s="60"/>
      <c r="B109" s="120"/>
      <c r="C109" s="95" t="s">
        <v>240</v>
      </c>
      <c r="D109" s="96"/>
      <c r="E109" s="96"/>
      <c r="F109" s="96"/>
      <c r="G109" s="97"/>
      <c r="H109" s="87">
        <f>SUM(H96:H108)</f>
        <v>280.5</v>
      </c>
      <c r="I109" s="79">
        <f aca="true" t="shared" si="10" ref="I109:Q109">SUM(I96:I108)</f>
        <v>329</v>
      </c>
      <c r="J109" s="87">
        <f t="shared" si="10"/>
        <v>32.5</v>
      </c>
      <c r="K109" s="79">
        <f t="shared" si="10"/>
        <v>210</v>
      </c>
      <c r="L109" s="79">
        <f t="shared" si="10"/>
        <v>0</v>
      </c>
      <c r="M109" s="79">
        <f t="shared" si="10"/>
        <v>38</v>
      </c>
      <c r="N109" s="79">
        <f t="shared" si="10"/>
        <v>329</v>
      </c>
      <c r="O109" s="61">
        <f t="shared" si="10"/>
        <v>20</v>
      </c>
      <c r="P109" s="61">
        <f t="shared" si="10"/>
        <v>9.33</v>
      </c>
      <c r="Q109" s="61">
        <f t="shared" si="10"/>
        <v>10.669999999999998</v>
      </c>
    </row>
    <row r="110" spans="1:17" ht="12.75" customHeight="1">
      <c r="A110" s="10">
        <v>14</v>
      </c>
      <c r="B110" s="120"/>
      <c r="C110" s="59">
        <v>4</v>
      </c>
      <c r="D110" s="28" t="s">
        <v>126</v>
      </c>
      <c r="E110" s="62" t="s">
        <v>67</v>
      </c>
      <c r="F110" s="26" t="s">
        <v>154</v>
      </c>
      <c r="G110" s="12" t="s">
        <v>55</v>
      </c>
      <c r="H110" s="78">
        <v>15</v>
      </c>
      <c r="I110" s="78">
        <v>50</v>
      </c>
      <c r="J110" s="78"/>
      <c r="K110" s="78">
        <v>15</v>
      </c>
      <c r="L110" s="78"/>
      <c r="M110" s="78"/>
      <c r="N110" s="78">
        <v>50</v>
      </c>
      <c r="O110" s="12">
        <v>3</v>
      </c>
      <c r="P110" s="12">
        <v>0.7</v>
      </c>
      <c r="Q110" s="12">
        <v>2.3</v>
      </c>
    </row>
    <row r="111" spans="1:17" ht="12.75" customHeight="1">
      <c r="A111" s="10">
        <v>15</v>
      </c>
      <c r="B111" s="120"/>
      <c r="C111" s="59">
        <v>4</v>
      </c>
      <c r="D111" s="21" t="s">
        <v>175</v>
      </c>
      <c r="E111" s="62" t="s">
        <v>69</v>
      </c>
      <c r="F111" s="26" t="s">
        <v>154</v>
      </c>
      <c r="G111" s="12" t="s">
        <v>56</v>
      </c>
      <c r="H111" s="78">
        <v>15</v>
      </c>
      <c r="I111" s="78">
        <v>45</v>
      </c>
      <c r="J111" s="78"/>
      <c r="K111" s="78">
        <v>15</v>
      </c>
      <c r="L111" s="78"/>
      <c r="M111" s="78"/>
      <c r="N111" s="78">
        <v>45</v>
      </c>
      <c r="O111" s="12">
        <v>3</v>
      </c>
      <c r="P111" s="12">
        <v>0.75</v>
      </c>
      <c r="Q111" s="12">
        <v>2.25</v>
      </c>
    </row>
    <row r="112" spans="1:17" ht="12.75" customHeight="1">
      <c r="A112" s="10">
        <v>16</v>
      </c>
      <c r="B112" s="120"/>
      <c r="C112" s="59">
        <v>4</v>
      </c>
      <c r="D112" s="28" t="s">
        <v>176</v>
      </c>
      <c r="E112" s="62" t="s">
        <v>73</v>
      </c>
      <c r="F112" s="26" t="s">
        <v>154</v>
      </c>
      <c r="G112" s="12" t="s">
        <v>55</v>
      </c>
      <c r="H112" s="78">
        <v>15</v>
      </c>
      <c r="I112" s="78">
        <v>15</v>
      </c>
      <c r="J112" s="78"/>
      <c r="K112" s="78">
        <v>15</v>
      </c>
      <c r="L112" s="78"/>
      <c r="M112" s="78"/>
      <c r="N112" s="78">
        <v>15</v>
      </c>
      <c r="O112" s="12">
        <v>1</v>
      </c>
      <c r="P112" s="12">
        <v>0.5</v>
      </c>
      <c r="Q112" s="12">
        <v>0.5</v>
      </c>
    </row>
    <row r="113" spans="1:17" ht="12.75" customHeight="1">
      <c r="A113" s="10">
        <v>17</v>
      </c>
      <c r="B113" s="120"/>
      <c r="C113" s="59">
        <v>4</v>
      </c>
      <c r="D113" s="28" t="s">
        <v>177</v>
      </c>
      <c r="E113" s="62" t="s">
        <v>74</v>
      </c>
      <c r="F113" s="26" t="s">
        <v>154</v>
      </c>
      <c r="G113" s="12" t="s">
        <v>55</v>
      </c>
      <c r="H113" s="78">
        <v>15</v>
      </c>
      <c r="I113" s="78">
        <v>15</v>
      </c>
      <c r="J113" s="78"/>
      <c r="K113" s="78">
        <v>15</v>
      </c>
      <c r="L113" s="78"/>
      <c r="M113" s="78"/>
      <c r="N113" s="78">
        <v>15</v>
      </c>
      <c r="O113" s="12">
        <v>1</v>
      </c>
      <c r="P113" s="12">
        <v>0.5</v>
      </c>
      <c r="Q113" s="12">
        <v>0.5</v>
      </c>
    </row>
    <row r="114" spans="1:17" ht="12.75" customHeight="1">
      <c r="A114" s="10">
        <v>18</v>
      </c>
      <c r="B114" s="120"/>
      <c r="C114" s="59">
        <v>4</v>
      </c>
      <c r="D114" s="28" t="s">
        <v>178</v>
      </c>
      <c r="E114" s="62" t="s">
        <v>94</v>
      </c>
      <c r="F114" s="26" t="s">
        <v>154</v>
      </c>
      <c r="G114" s="12" t="s">
        <v>58</v>
      </c>
      <c r="H114" s="78">
        <v>15</v>
      </c>
      <c r="I114" s="78">
        <v>35</v>
      </c>
      <c r="J114" s="78">
        <v>15</v>
      </c>
      <c r="K114" s="78"/>
      <c r="L114" s="78"/>
      <c r="M114" s="78"/>
      <c r="N114" s="78">
        <v>35</v>
      </c>
      <c r="O114" s="12">
        <v>2</v>
      </c>
      <c r="P114" s="12">
        <v>1</v>
      </c>
      <c r="Q114" s="12">
        <v>1</v>
      </c>
    </row>
    <row r="115" spans="1:17" ht="12.75" customHeight="1">
      <c r="A115" s="10">
        <v>19</v>
      </c>
      <c r="B115" s="120"/>
      <c r="C115" s="59">
        <v>4</v>
      </c>
      <c r="D115" s="21" t="s">
        <v>179</v>
      </c>
      <c r="E115" s="62" t="s">
        <v>159</v>
      </c>
      <c r="F115" s="26" t="s">
        <v>154</v>
      </c>
      <c r="G115" s="12" t="s">
        <v>55</v>
      </c>
      <c r="H115" s="78">
        <v>60</v>
      </c>
      <c r="I115" s="78">
        <v>0</v>
      </c>
      <c r="J115" s="78"/>
      <c r="K115" s="78">
        <v>60</v>
      </c>
      <c r="L115" s="78"/>
      <c r="M115" s="78"/>
      <c r="N115" s="78">
        <v>0</v>
      </c>
      <c r="O115" s="12">
        <v>2</v>
      </c>
      <c r="P115" s="12">
        <v>2</v>
      </c>
      <c r="Q115" s="12">
        <v>0</v>
      </c>
    </row>
    <row r="116" spans="1:17" ht="12.75" customHeight="1">
      <c r="A116" s="10">
        <v>20</v>
      </c>
      <c r="B116" s="120"/>
      <c r="C116" s="59">
        <v>4</v>
      </c>
      <c r="D116" s="21" t="s">
        <v>180</v>
      </c>
      <c r="E116" s="62" t="s">
        <v>171</v>
      </c>
      <c r="F116" s="26" t="s">
        <v>154</v>
      </c>
      <c r="G116" s="12" t="s">
        <v>55</v>
      </c>
      <c r="H116" s="78">
        <v>30</v>
      </c>
      <c r="I116" s="78">
        <v>15</v>
      </c>
      <c r="J116" s="78"/>
      <c r="K116" s="78">
        <v>30</v>
      </c>
      <c r="L116" s="78"/>
      <c r="M116" s="78"/>
      <c r="N116" s="78">
        <v>15</v>
      </c>
      <c r="O116" s="12">
        <v>2</v>
      </c>
      <c r="P116" s="12">
        <v>1.34</v>
      </c>
      <c r="Q116" s="12">
        <v>0.66</v>
      </c>
    </row>
    <row r="117" spans="1:17" ht="12.75" customHeight="1">
      <c r="A117" s="10">
        <v>21</v>
      </c>
      <c r="B117" s="120"/>
      <c r="C117" s="69">
        <v>4</v>
      </c>
      <c r="D117" s="70" t="s">
        <v>181</v>
      </c>
      <c r="E117" s="71" t="s">
        <v>172</v>
      </c>
      <c r="F117" s="72" t="s">
        <v>154</v>
      </c>
      <c r="G117" s="73" t="s">
        <v>55</v>
      </c>
      <c r="H117" s="85">
        <v>30</v>
      </c>
      <c r="I117" s="85">
        <v>15</v>
      </c>
      <c r="J117" s="85"/>
      <c r="K117" s="85">
        <v>30</v>
      </c>
      <c r="L117" s="85"/>
      <c r="M117" s="85"/>
      <c r="N117" s="85">
        <v>15</v>
      </c>
      <c r="O117" s="73">
        <v>2</v>
      </c>
      <c r="P117" s="73">
        <v>1.34</v>
      </c>
      <c r="Q117" s="73">
        <v>0.66</v>
      </c>
    </row>
    <row r="118" spans="1:17" ht="12.75" customHeight="1">
      <c r="A118" s="60"/>
      <c r="B118" s="120"/>
      <c r="C118" s="101" t="s">
        <v>240</v>
      </c>
      <c r="D118" s="101"/>
      <c r="E118" s="101"/>
      <c r="F118" s="101"/>
      <c r="G118" s="101"/>
      <c r="H118" s="79">
        <f aca="true" t="shared" si="11" ref="H118:Q118">SUM(H110:H117)</f>
        <v>195</v>
      </c>
      <c r="I118" s="79">
        <f t="shared" si="11"/>
        <v>190</v>
      </c>
      <c r="J118" s="79">
        <f t="shared" si="11"/>
        <v>15</v>
      </c>
      <c r="K118" s="79">
        <f t="shared" si="11"/>
        <v>180</v>
      </c>
      <c r="L118" s="79">
        <f t="shared" si="11"/>
        <v>0</v>
      </c>
      <c r="M118" s="79">
        <f t="shared" si="11"/>
        <v>0</v>
      </c>
      <c r="N118" s="79">
        <f t="shared" si="11"/>
        <v>190</v>
      </c>
      <c r="O118" s="61">
        <f t="shared" si="11"/>
        <v>16</v>
      </c>
      <c r="P118" s="61">
        <f t="shared" si="11"/>
        <v>8.13</v>
      </c>
      <c r="Q118" s="61">
        <f t="shared" si="11"/>
        <v>7.87</v>
      </c>
    </row>
    <row r="119" spans="1:17" ht="12.75" customHeight="1">
      <c r="A119" s="60"/>
      <c r="B119" s="120"/>
      <c r="C119" s="102" t="s">
        <v>244</v>
      </c>
      <c r="D119" s="102"/>
      <c r="E119" s="102"/>
      <c r="F119" s="102"/>
      <c r="G119" s="102"/>
      <c r="H119" s="79"/>
      <c r="I119" s="79"/>
      <c r="J119" s="79"/>
      <c r="K119" s="79"/>
      <c r="L119" s="79"/>
      <c r="M119" s="79"/>
      <c r="N119" s="79"/>
      <c r="O119" s="61">
        <v>10</v>
      </c>
      <c r="P119" s="61"/>
      <c r="Q119" s="61"/>
    </row>
    <row r="120" spans="1:17" ht="12.75" customHeight="1">
      <c r="A120" s="27"/>
      <c r="B120" s="120"/>
      <c r="C120" s="116" t="s">
        <v>29</v>
      </c>
      <c r="D120" s="116"/>
      <c r="E120" s="116"/>
      <c r="F120" s="116"/>
      <c r="G120" s="116"/>
      <c r="H120" s="50">
        <f aca="true" t="shared" si="12" ref="H120:N120">SUM(H118,H109)</f>
        <v>475.5</v>
      </c>
      <c r="I120" s="80">
        <f t="shared" si="12"/>
        <v>519</v>
      </c>
      <c r="J120" s="50">
        <f t="shared" si="12"/>
        <v>47.5</v>
      </c>
      <c r="K120" s="80">
        <f t="shared" si="12"/>
        <v>390</v>
      </c>
      <c r="L120" s="80">
        <f t="shared" si="12"/>
        <v>0</v>
      </c>
      <c r="M120" s="80">
        <f t="shared" si="12"/>
        <v>38</v>
      </c>
      <c r="N120" s="80">
        <f t="shared" si="12"/>
        <v>519</v>
      </c>
      <c r="O120" s="48">
        <f>SUM(O119,O109)</f>
        <v>30</v>
      </c>
      <c r="P120" s="48">
        <f>SUM(P118,P109)</f>
        <v>17.46</v>
      </c>
      <c r="Q120" s="48">
        <f>SUM(Q118,Q109)</f>
        <v>18.54</v>
      </c>
    </row>
    <row r="121" spans="1:17" ht="12.75" customHeight="1">
      <c r="A121" s="132" t="s">
        <v>16</v>
      </c>
      <c r="B121" s="132"/>
      <c r="C121" s="132"/>
      <c r="D121" s="132"/>
      <c r="E121" s="132"/>
      <c r="F121" s="132"/>
      <c r="G121" s="132"/>
      <c r="H121" s="82">
        <f aca="true" t="shared" si="13" ref="H121:Q121">SUM(H95,H120)</f>
        <v>981</v>
      </c>
      <c r="I121" s="82">
        <f t="shared" si="13"/>
        <v>1006</v>
      </c>
      <c r="J121" s="82">
        <f t="shared" si="13"/>
        <v>95</v>
      </c>
      <c r="K121" s="82">
        <f t="shared" si="13"/>
        <v>810</v>
      </c>
      <c r="L121" s="82">
        <f t="shared" si="13"/>
        <v>0</v>
      </c>
      <c r="M121" s="82">
        <f t="shared" si="13"/>
        <v>76</v>
      </c>
      <c r="N121" s="82">
        <f t="shared" si="13"/>
        <v>1006</v>
      </c>
      <c r="O121" s="49">
        <f t="shared" si="13"/>
        <v>60</v>
      </c>
      <c r="P121" s="49">
        <f t="shared" si="13"/>
        <v>35.8</v>
      </c>
      <c r="Q121" s="49">
        <f t="shared" si="13"/>
        <v>36.2</v>
      </c>
    </row>
    <row r="122" spans="1:17" ht="12.75" customHeight="1">
      <c r="A122" s="20">
        <v>1</v>
      </c>
      <c r="B122" s="120" t="s">
        <v>30</v>
      </c>
      <c r="C122" s="47">
        <v>5</v>
      </c>
      <c r="D122" s="21" t="s">
        <v>227</v>
      </c>
      <c r="E122" s="22" t="s">
        <v>54</v>
      </c>
      <c r="F122" s="23" t="s">
        <v>128</v>
      </c>
      <c r="G122" s="24" t="s">
        <v>55</v>
      </c>
      <c r="H122" s="77">
        <v>10</v>
      </c>
      <c r="I122" s="77">
        <v>30</v>
      </c>
      <c r="J122" s="77">
        <v>10</v>
      </c>
      <c r="K122" s="77"/>
      <c r="L122" s="77"/>
      <c r="M122" s="77"/>
      <c r="N122" s="77">
        <v>30</v>
      </c>
      <c r="O122" s="12">
        <v>2</v>
      </c>
      <c r="P122" s="12">
        <v>0.5</v>
      </c>
      <c r="Q122" s="12">
        <v>1.5</v>
      </c>
    </row>
    <row r="123" spans="1:17" ht="12.75" customHeight="1">
      <c r="A123" s="10">
        <v>2</v>
      </c>
      <c r="B123" s="120"/>
      <c r="C123" s="47">
        <v>5</v>
      </c>
      <c r="D123" s="21" t="s">
        <v>119</v>
      </c>
      <c r="E123" s="22" t="s">
        <v>57</v>
      </c>
      <c r="F123" s="23" t="s">
        <v>128</v>
      </c>
      <c r="G123" s="24" t="s">
        <v>56</v>
      </c>
      <c r="H123" s="78">
        <v>15</v>
      </c>
      <c r="I123" s="78">
        <v>38</v>
      </c>
      <c r="J123" s="78"/>
      <c r="K123" s="78">
        <v>15</v>
      </c>
      <c r="L123" s="78"/>
      <c r="M123" s="78"/>
      <c r="N123" s="78">
        <v>38</v>
      </c>
      <c r="O123" s="12">
        <v>2</v>
      </c>
      <c r="P123" s="12">
        <v>0.56</v>
      </c>
      <c r="Q123" s="12">
        <v>1.44</v>
      </c>
    </row>
    <row r="124" spans="1:17" ht="12.75" customHeight="1">
      <c r="A124" s="10">
        <v>3</v>
      </c>
      <c r="B124" s="120"/>
      <c r="C124" s="47">
        <v>5</v>
      </c>
      <c r="D124" s="21" t="s">
        <v>120</v>
      </c>
      <c r="E124" s="22" t="s">
        <v>61</v>
      </c>
      <c r="F124" s="23" t="s">
        <v>128</v>
      </c>
      <c r="G124" s="24" t="s">
        <v>56</v>
      </c>
      <c r="H124" s="78">
        <v>15</v>
      </c>
      <c r="I124" s="78">
        <v>35</v>
      </c>
      <c r="J124" s="78"/>
      <c r="K124" s="78">
        <v>15</v>
      </c>
      <c r="L124" s="78"/>
      <c r="M124" s="78"/>
      <c r="N124" s="78">
        <v>35</v>
      </c>
      <c r="O124" s="12">
        <v>2</v>
      </c>
      <c r="P124" s="12">
        <v>0.6</v>
      </c>
      <c r="Q124" s="12">
        <v>1.4</v>
      </c>
    </row>
    <row r="125" spans="1:17" ht="12.75" customHeight="1">
      <c r="A125" s="10">
        <v>4</v>
      </c>
      <c r="B125" s="120"/>
      <c r="C125" s="47">
        <v>5</v>
      </c>
      <c r="D125" s="21" t="s">
        <v>121</v>
      </c>
      <c r="E125" s="25" t="s">
        <v>64</v>
      </c>
      <c r="F125" s="26" t="s">
        <v>128</v>
      </c>
      <c r="G125" s="12" t="s">
        <v>55</v>
      </c>
      <c r="H125" s="78">
        <v>30</v>
      </c>
      <c r="I125" s="78">
        <v>10</v>
      </c>
      <c r="J125" s="78"/>
      <c r="K125" s="78">
        <v>30</v>
      </c>
      <c r="L125" s="78"/>
      <c r="M125" s="78"/>
      <c r="N125" s="78">
        <v>10</v>
      </c>
      <c r="O125" s="12">
        <v>2</v>
      </c>
      <c r="P125" s="12">
        <v>1.5</v>
      </c>
      <c r="Q125" s="12">
        <v>0.5</v>
      </c>
    </row>
    <row r="126" spans="1:17" ht="12.75" customHeight="1">
      <c r="A126" s="10">
        <v>5</v>
      </c>
      <c r="B126" s="120"/>
      <c r="C126" s="47">
        <v>5</v>
      </c>
      <c r="D126" s="21" t="s">
        <v>228</v>
      </c>
      <c r="E126" s="25" t="s">
        <v>65</v>
      </c>
      <c r="F126" s="26" t="s">
        <v>128</v>
      </c>
      <c r="G126" s="12" t="s">
        <v>55</v>
      </c>
      <c r="H126" s="76">
        <v>7.5</v>
      </c>
      <c r="I126" s="78">
        <v>33</v>
      </c>
      <c r="J126" s="76">
        <v>7.5</v>
      </c>
      <c r="K126" s="78"/>
      <c r="L126" s="78"/>
      <c r="M126" s="78"/>
      <c r="N126" s="78">
        <v>33</v>
      </c>
      <c r="O126" s="12">
        <v>2</v>
      </c>
      <c r="P126" s="12">
        <v>0.38</v>
      </c>
      <c r="Q126" s="12">
        <v>1.62</v>
      </c>
    </row>
    <row r="127" spans="1:17" ht="12.75" customHeight="1">
      <c r="A127" s="10">
        <v>6</v>
      </c>
      <c r="B127" s="120"/>
      <c r="C127" s="47">
        <v>5</v>
      </c>
      <c r="D127" s="21" t="s">
        <v>229</v>
      </c>
      <c r="E127" s="25" t="s">
        <v>68</v>
      </c>
      <c r="F127" s="26" t="s">
        <v>128</v>
      </c>
      <c r="G127" s="12" t="s">
        <v>55</v>
      </c>
      <c r="H127" s="76">
        <v>7.5</v>
      </c>
      <c r="I127" s="78">
        <v>22</v>
      </c>
      <c r="J127" s="76">
        <v>7.5</v>
      </c>
      <c r="K127" s="78"/>
      <c r="L127" s="78"/>
      <c r="M127" s="78"/>
      <c r="N127" s="78">
        <v>22</v>
      </c>
      <c r="O127" s="12">
        <v>1</v>
      </c>
      <c r="P127" s="12">
        <v>0.25</v>
      </c>
      <c r="Q127" s="12">
        <v>0.75</v>
      </c>
    </row>
    <row r="128" spans="1:17" ht="12.75" customHeight="1">
      <c r="A128" s="10">
        <v>7</v>
      </c>
      <c r="B128" s="120"/>
      <c r="C128" s="47">
        <v>5</v>
      </c>
      <c r="D128" s="21" t="s">
        <v>230</v>
      </c>
      <c r="E128" s="25" t="s">
        <v>72</v>
      </c>
      <c r="F128" s="26" t="s">
        <v>128</v>
      </c>
      <c r="G128" s="12" t="s">
        <v>55</v>
      </c>
      <c r="H128" s="78">
        <v>15</v>
      </c>
      <c r="I128" s="78">
        <v>25</v>
      </c>
      <c r="J128" s="78"/>
      <c r="K128" s="78">
        <v>15</v>
      </c>
      <c r="L128" s="78"/>
      <c r="M128" s="78"/>
      <c r="N128" s="78">
        <v>25</v>
      </c>
      <c r="O128" s="12">
        <v>2</v>
      </c>
      <c r="P128" s="12">
        <v>0.75</v>
      </c>
      <c r="Q128" s="12">
        <v>1.25</v>
      </c>
    </row>
    <row r="129" spans="1:17" ht="12.75" customHeight="1">
      <c r="A129" s="10">
        <v>8</v>
      </c>
      <c r="B129" s="120"/>
      <c r="C129" s="47">
        <v>5</v>
      </c>
      <c r="D129" s="21" t="s">
        <v>231</v>
      </c>
      <c r="E129" s="25" t="s">
        <v>84</v>
      </c>
      <c r="F129" s="26" t="s">
        <v>128</v>
      </c>
      <c r="G129" s="12" t="s">
        <v>58</v>
      </c>
      <c r="H129" s="78">
        <v>15</v>
      </c>
      <c r="I129" s="78">
        <v>45</v>
      </c>
      <c r="J129" s="78"/>
      <c r="K129" s="83"/>
      <c r="L129" s="78">
        <v>15</v>
      </c>
      <c r="M129" s="78"/>
      <c r="N129" s="78">
        <v>45</v>
      </c>
      <c r="O129" s="12">
        <v>2</v>
      </c>
      <c r="P129" s="12">
        <v>0.5</v>
      </c>
      <c r="Q129" s="12">
        <v>1.5</v>
      </c>
    </row>
    <row r="130" spans="1:17" ht="12.75" customHeight="1">
      <c r="A130" s="10">
        <v>9</v>
      </c>
      <c r="B130" s="120"/>
      <c r="C130" s="47">
        <v>5</v>
      </c>
      <c r="D130" s="21" t="s">
        <v>232</v>
      </c>
      <c r="E130" s="25" t="s">
        <v>76</v>
      </c>
      <c r="F130" s="26" t="s">
        <v>128</v>
      </c>
      <c r="G130" s="12" t="s">
        <v>55</v>
      </c>
      <c r="H130" s="78">
        <v>15</v>
      </c>
      <c r="I130" s="78">
        <v>19</v>
      </c>
      <c r="J130" s="78"/>
      <c r="K130" s="78">
        <v>15</v>
      </c>
      <c r="L130" s="78"/>
      <c r="M130" s="78"/>
      <c r="N130" s="78">
        <v>19</v>
      </c>
      <c r="O130" s="12">
        <v>1</v>
      </c>
      <c r="P130" s="12">
        <v>0.45</v>
      </c>
      <c r="Q130" s="12">
        <v>0.55</v>
      </c>
    </row>
    <row r="131" spans="1:17" ht="12.75" customHeight="1">
      <c r="A131" s="10">
        <v>10</v>
      </c>
      <c r="B131" s="120"/>
      <c r="C131" s="47">
        <v>5</v>
      </c>
      <c r="D131" s="21" t="s">
        <v>226</v>
      </c>
      <c r="E131" s="41" t="s">
        <v>90</v>
      </c>
      <c r="F131" s="26" t="s">
        <v>156</v>
      </c>
      <c r="G131" s="12" t="s">
        <v>56</v>
      </c>
      <c r="H131" s="78">
        <v>45</v>
      </c>
      <c r="I131" s="78">
        <v>65</v>
      </c>
      <c r="J131" s="78"/>
      <c r="K131" s="78">
        <v>45</v>
      </c>
      <c r="L131" s="78"/>
      <c r="M131" s="78"/>
      <c r="N131" s="78">
        <v>65</v>
      </c>
      <c r="O131" s="12">
        <v>4</v>
      </c>
      <c r="P131" s="12">
        <v>1.64</v>
      </c>
      <c r="Q131" s="12">
        <v>2.36</v>
      </c>
    </row>
    <row r="132" spans="1:17" ht="12.75" customHeight="1">
      <c r="A132" s="10">
        <v>12</v>
      </c>
      <c r="B132" s="120"/>
      <c r="C132" s="47">
        <v>5</v>
      </c>
      <c r="D132" s="30" t="s">
        <v>135</v>
      </c>
      <c r="E132" s="25" t="s">
        <v>93</v>
      </c>
      <c r="F132" s="26" t="s">
        <v>156</v>
      </c>
      <c r="G132" s="12" t="s">
        <v>55</v>
      </c>
      <c r="H132" s="78">
        <v>38</v>
      </c>
      <c r="I132" s="78"/>
      <c r="J132" s="78"/>
      <c r="K132" s="83"/>
      <c r="L132" s="78"/>
      <c r="M132" s="78">
        <v>38</v>
      </c>
      <c r="N132" s="78"/>
      <c r="O132" s="12">
        <v>2</v>
      </c>
      <c r="P132" s="12">
        <v>2</v>
      </c>
      <c r="Q132" s="12">
        <v>0</v>
      </c>
    </row>
    <row r="133" spans="1:17" ht="12.75" customHeight="1">
      <c r="A133" s="10">
        <v>16</v>
      </c>
      <c r="B133" s="120"/>
      <c r="C133" s="47">
        <v>5</v>
      </c>
      <c r="D133" s="21" t="s">
        <v>122</v>
      </c>
      <c r="E133" s="25" t="s">
        <v>80</v>
      </c>
      <c r="F133" s="26" t="s">
        <v>157</v>
      </c>
      <c r="G133" s="12" t="s">
        <v>91</v>
      </c>
      <c r="H133" s="78">
        <v>30</v>
      </c>
      <c r="I133" s="78">
        <v>7</v>
      </c>
      <c r="J133" s="78"/>
      <c r="K133" s="78">
        <v>30</v>
      </c>
      <c r="L133" s="78"/>
      <c r="M133" s="78"/>
      <c r="N133" s="78">
        <v>7</v>
      </c>
      <c r="O133" s="12">
        <v>2</v>
      </c>
      <c r="P133" s="12">
        <v>1.6</v>
      </c>
      <c r="Q133" s="12">
        <v>0.4</v>
      </c>
    </row>
    <row r="134" spans="1:17" ht="12.75" customHeight="1">
      <c r="A134" s="10">
        <v>13</v>
      </c>
      <c r="B134" s="120"/>
      <c r="C134" s="47">
        <v>5</v>
      </c>
      <c r="D134" s="21" t="s">
        <v>123</v>
      </c>
      <c r="E134" s="25" t="s">
        <v>83</v>
      </c>
      <c r="F134" s="26" t="s">
        <v>157</v>
      </c>
      <c r="G134" s="12" t="s">
        <v>58</v>
      </c>
      <c r="H134" s="78">
        <v>15</v>
      </c>
      <c r="I134" s="78">
        <v>0</v>
      </c>
      <c r="J134" s="78">
        <v>15</v>
      </c>
      <c r="K134" s="78"/>
      <c r="L134" s="78"/>
      <c r="M134" s="78"/>
      <c r="N134" s="78">
        <v>0</v>
      </c>
      <c r="O134" s="12">
        <v>1</v>
      </c>
      <c r="P134" s="12">
        <v>1</v>
      </c>
      <c r="Q134" s="12">
        <v>0</v>
      </c>
    </row>
    <row r="135" spans="1:17" ht="12.75" customHeight="1">
      <c r="A135" s="60"/>
      <c r="B135" s="120"/>
      <c r="C135" s="95" t="s">
        <v>240</v>
      </c>
      <c r="D135" s="96"/>
      <c r="E135" s="96"/>
      <c r="F135" s="96"/>
      <c r="G135" s="97"/>
      <c r="H135" s="87">
        <f>SUM(H122:H134)</f>
        <v>258</v>
      </c>
      <c r="I135" s="79">
        <f aca="true" t="shared" si="14" ref="I135:Q135">SUM(I122:I134)</f>
        <v>329</v>
      </c>
      <c r="J135" s="87">
        <f t="shared" si="14"/>
        <v>40</v>
      </c>
      <c r="K135" s="79">
        <f t="shared" si="14"/>
        <v>165</v>
      </c>
      <c r="L135" s="79">
        <f t="shared" si="14"/>
        <v>15</v>
      </c>
      <c r="M135" s="79">
        <f t="shared" si="14"/>
        <v>38</v>
      </c>
      <c r="N135" s="79">
        <f t="shared" si="14"/>
        <v>329</v>
      </c>
      <c r="O135" s="61">
        <f t="shared" si="14"/>
        <v>25</v>
      </c>
      <c r="P135" s="61">
        <f t="shared" si="14"/>
        <v>11.729999999999999</v>
      </c>
      <c r="Q135" s="61">
        <f t="shared" si="14"/>
        <v>13.270000000000001</v>
      </c>
    </row>
    <row r="136" spans="1:17" ht="12.75" customHeight="1">
      <c r="A136" s="10">
        <v>14</v>
      </c>
      <c r="B136" s="120"/>
      <c r="C136" s="59">
        <v>5</v>
      </c>
      <c r="D136" s="21" t="s">
        <v>182</v>
      </c>
      <c r="E136" s="25" t="s">
        <v>67</v>
      </c>
      <c r="F136" s="26" t="s">
        <v>154</v>
      </c>
      <c r="G136" s="58" t="s">
        <v>56</v>
      </c>
      <c r="H136" s="84">
        <v>15</v>
      </c>
      <c r="I136" s="84">
        <v>50</v>
      </c>
      <c r="J136" s="84"/>
      <c r="K136" s="84">
        <v>15</v>
      </c>
      <c r="L136" s="84"/>
      <c r="M136" s="84"/>
      <c r="N136" s="84">
        <v>50</v>
      </c>
      <c r="O136" s="58">
        <v>3</v>
      </c>
      <c r="P136" s="58">
        <v>0.7</v>
      </c>
      <c r="Q136" s="58">
        <v>2.3</v>
      </c>
    </row>
    <row r="137" spans="1:17" ht="12.75" customHeight="1">
      <c r="A137" s="10">
        <v>15</v>
      </c>
      <c r="B137" s="120"/>
      <c r="C137" s="59">
        <v>5</v>
      </c>
      <c r="D137" s="28" t="s">
        <v>183</v>
      </c>
      <c r="E137" s="25" t="s">
        <v>73</v>
      </c>
      <c r="F137" s="26" t="s">
        <v>154</v>
      </c>
      <c r="G137" s="12" t="s">
        <v>55</v>
      </c>
      <c r="H137" s="78">
        <v>15</v>
      </c>
      <c r="I137" s="78">
        <v>15</v>
      </c>
      <c r="J137" s="78"/>
      <c r="K137" s="78">
        <v>15</v>
      </c>
      <c r="L137" s="78"/>
      <c r="M137" s="78"/>
      <c r="N137" s="78">
        <v>15</v>
      </c>
      <c r="O137" s="12">
        <v>1</v>
      </c>
      <c r="P137" s="12">
        <v>0.5</v>
      </c>
      <c r="Q137" s="12">
        <v>0.5</v>
      </c>
    </row>
    <row r="138" spans="1:17" ht="12.75" customHeight="1">
      <c r="A138" s="10">
        <v>16</v>
      </c>
      <c r="B138" s="120"/>
      <c r="C138" s="59">
        <v>5</v>
      </c>
      <c r="D138" s="28" t="s">
        <v>184</v>
      </c>
      <c r="E138" s="25" t="s">
        <v>74</v>
      </c>
      <c r="F138" s="26" t="s">
        <v>154</v>
      </c>
      <c r="G138" s="12" t="s">
        <v>55</v>
      </c>
      <c r="H138" s="78">
        <v>15</v>
      </c>
      <c r="I138" s="78">
        <v>15</v>
      </c>
      <c r="J138" s="78"/>
      <c r="K138" s="78">
        <v>15</v>
      </c>
      <c r="L138" s="78"/>
      <c r="M138" s="78"/>
      <c r="N138" s="78">
        <v>15</v>
      </c>
      <c r="O138" s="12">
        <v>1</v>
      </c>
      <c r="P138" s="12">
        <v>0.5</v>
      </c>
      <c r="Q138" s="12">
        <v>0.5</v>
      </c>
    </row>
    <row r="139" spans="1:17" ht="12.75" customHeight="1">
      <c r="A139" s="10">
        <v>17</v>
      </c>
      <c r="B139" s="120"/>
      <c r="C139" s="59">
        <v>5</v>
      </c>
      <c r="D139" s="21" t="s">
        <v>185</v>
      </c>
      <c r="E139" s="25" t="s">
        <v>159</v>
      </c>
      <c r="F139" s="26" t="s">
        <v>154</v>
      </c>
      <c r="G139" s="12" t="s">
        <v>55</v>
      </c>
      <c r="H139" s="78">
        <v>60</v>
      </c>
      <c r="I139" s="78">
        <v>0</v>
      </c>
      <c r="J139" s="78"/>
      <c r="K139" s="78">
        <v>60</v>
      </c>
      <c r="L139" s="78"/>
      <c r="M139" s="78"/>
      <c r="N139" s="78">
        <v>0</v>
      </c>
      <c r="O139" s="12">
        <v>2</v>
      </c>
      <c r="P139" s="12">
        <v>2</v>
      </c>
      <c r="Q139" s="12">
        <v>0</v>
      </c>
    </row>
    <row r="140" spans="1:17" ht="12.75" customHeight="1">
      <c r="A140" s="10">
        <v>18</v>
      </c>
      <c r="B140" s="120"/>
      <c r="C140" s="59">
        <v>5</v>
      </c>
      <c r="D140" s="21" t="s">
        <v>187</v>
      </c>
      <c r="E140" s="25" t="s">
        <v>186</v>
      </c>
      <c r="F140" s="26" t="s">
        <v>154</v>
      </c>
      <c r="G140" s="12" t="s">
        <v>55</v>
      </c>
      <c r="H140" s="78">
        <v>15</v>
      </c>
      <c r="I140" s="78">
        <v>15</v>
      </c>
      <c r="J140" s="78"/>
      <c r="K140" s="78">
        <v>15</v>
      </c>
      <c r="L140" s="78"/>
      <c r="M140" s="78"/>
      <c r="N140" s="78">
        <v>15</v>
      </c>
      <c r="O140" s="12">
        <v>1</v>
      </c>
      <c r="P140" s="12">
        <v>0.5</v>
      </c>
      <c r="Q140" s="12">
        <v>0.5</v>
      </c>
    </row>
    <row r="141" spans="1:17" ht="12.75" customHeight="1">
      <c r="A141" s="60"/>
      <c r="B141" s="120"/>
      <c r="C141" s="101" t="s">
        <v>240</v>
      </c>
      <c r="D141" s="101"/>
      <c r="E141" s="101"/>
      <c r="F141" s="101"/>
      <c r="G141" s="101"/>
      <c r="H141" s="79">
        <f aca="true" t="shared" si="15" ref="H141:Q141">SUM(H136:H140)</f>
        <v>120</v>
      </c>
      <c r="I141" s="79">
        <f t="shared" si="15"/>
        <v>95</v>
      </c>
      <c r="J141" s="79">
        <f t="shared" si="15"/>
        <v>0</v>
      </c>
      <c r="K141" s="79">
        <f t="shared" si="15"/>
        <v>120</v>
      </c>
      <c r="L141" s="79">
        <f t="shared" si="15"/>
        <v>0</v>
      </c>
      <c r="M141" s="79">
        <f t="shared" si="15"/>
        <v>0</v>
      </c>
      <c r="N141" s="79">
        <f t="shared" si="15"/>
        <v>95</v>
      </c>
      <c r="O141" s="61">
        <f t="shared" si="15"/>
        <v>8</v>
      </c>
      <c r="P141" s="61">
        <f t="shared" si="15"/>
        <v>4.2</v>
      </c>
      <c r="Q141" s="61">
        <f t="shared" si="15"/>
        <v>3.8</v>
      </c>
    </row>
    <row r="142" spans="1:17" ht="12.75" customHeight="1">
      <c r="A142" s="60"/>
      <c r="B142" s="120"/>
      <c r="C142" s="102" t="s">
        <v>245</v>
      </c>
      <c r="D142" s="102"/>
      <c r="E142" s="102"/>
      <c r="F142" s="102"/>
      <c r="G142" s="102"/>
      <c r="H142" s="79"/>
      <c r="I142" s="79"/>
      <c r="J142" s="79"/>
      <c r="K142" s="79"/>
      <c r="L142" s="79"/>
      <c r="M142" s="79"/>
      <c r="N142" s="79"/>
      <c r="O142" s="61">
        <v>5</v>
      </c>
      <c r="P142" s="61"/>
      <c r="Q142" s="61"/>
    </row>
    <row r="143" spans="1:17" ht="12.75" customHeight="1">
      <c r="A143" s="27"/>
      <c r="B143" s="120"/>
      <c r="C143" s="116" t="s">
        <v>31</v>
      </c>
      <c r="D143" s="116"/>
      <c r="E143" s="116"/>
      <c r="F143" s="116"/>
      <c r="G143" s="116"/>
      <c r="H143" s="80">
        <f aca="true" t="shared" si="16" ref="H143:N143">SUM(H141,H135)</f>
        <v>378</v>
      </c>
      <c r="I143" s="80">
        <f t="shared" si="16"/>
        <v>424</v>
      </c>
      <c r="J143" s="80">
        <f t="shared" si="16"/>
        <v>40</v>
      </c>
      <c r="K143" s="80">
        <f t="shared" si="16"/>
        <v>285</v>
      </c>
      <c r="L143" s="80">
        <f t="shared" si="16"/>
        <v>15</v>
      </c>
      <c r="M143" s="80">
        <f t="shared" si="16"/>
        <v>38</v>
      </c>
      <c r="N143" s="80">
        <f t="shared" si="16"/>
        <v>424</v>
      </c>
      <c r="O143" s="50">
        <f>SUM(O142,O135)</f>
        <v>30</v>
      </c>
      <c r="P143" s="88">
        <f>SUM(P141,P135)</f>
        <v>15.93</v>
      </c>
      <c r="Q143" s="88">
        <f>SUM(Q141,Q135)</f>
        <v>17.07</v>
      </c>
    </row>
    <row r="144" spans="1:17" ht="12.75" customHeight="1">
      <c r="A144" s="11">
        <v>1</v>
      </c>
      <c r="B144" s="120"/>
      <c r="C144" s="47">
        <v>6</v>
      </c>
      <c r="D144" s="28" t="s">
        <v>233</v>
      </c>
      <c r="E144" s="29" t="s">
        <v>54</v>
      </c>
      <c r="F144" s="26" t="s">
        <v>128</v>
      </c>
      <c r="G144" s="12" t="s">
        <v>56</v>
      </c>
      <c r="H144" s="78">
        <v>10</v>
      </c>
      <c r="I144" s="78">
        <v>30</v>
      </c>
      <c r="J144" s="78">
        <v>10</v>
      </c>
      <c r="K144" s="78"/>
      <c r="L144" s="78"/>
      <c r="M144" s="78"/>
      <c r="N144" s="78">
        <v>30</v>
      </c>
      <c r="O144" s="12">
        <v>2</v>
      </c>
      <c r="P144" s="12">
        <v>0.5</v>
      </c>
      <c r="Q144" s="12">
        <v>1.5</v>
      </c>
    </row>
    <row r="145" spans="1:17" ht="12.75" customHeight="1">
      <c r="A145" s="11">
        <v>2</v>
      </c>
      <c r="B145" s="120"/>
      <c r="C145" s="47">
        <v>6</v>
      </c>
      <c r="D145" s="28" t="s">
        <v>124</v>
      </c>
      <c r="E145" s="29" t="s">
        <v>63</v>
      </c>
      <c r="F145" s="26" t="s">
        <v>128</v>
      </c>
      <c r="G145" s="12" t="s">
        <v>55</v>
      </c>
      <c r="H145" s="78">
        <v>30</v>
      </c>
      <c r="I145" s="78">
        <v>10</v>
      </c>
      <c r="J145" s="78"/>
      <c r="K145" s="78">
        <v>30</v>
      </c>
      <c r="L145" s="78"/>
      <c r="M145" s="78"/>
      <c r="N145" s="78">
        <v>10</v>
      </c>
      <c r="O145" s="12">
        <v>2</v>
      </c>
      <c r="P145" s="12">
        <v>1.5</v>
      </c>
      <c r="Q145" s="12">
        <v>0.5</v>
      </c>
    </row>
    <row r="146" spans="1:17" ht="12.75" customHeight="1">
      <c r="A146" s="10">
        <v>3</v>
      </c>
      <c r="B146" s="120"/>
      <c r="C146" s="47">
        <v>6</v>
      </c>
      <c r="D146" s="28" t="s">
        <v>234</v>
      </c>
      <c r="E146" s="25" t="s">
        <v>65</v>
      </c>
      <c r="F146" s="26" t="s">
        <v>128</v>
      </c>
      <c r="G146" s="12" t="s">
        <v>56</v>
      </c>
      <c r="H146" s="76">
        <v>7.5</v>
      </c>
      <c r="I146" s="78">
        <v>33</v>
      </c>
      <c r="J146" s="76">
        <v>7.5</v>
      </c>
      <c r="K146" s="78"/>
      <c r="L146" s="78"/>
      <c r="M146" s="78"/>
      <c r="N146" s="78">
        <v>33</v>
      </c>
      <c r="O146" s="12">
        <v>3</v>
      </c>
      <c r="P146" s="12">
        <v>0.55</v>
      </c>
      <c r="Q146" s="12">
        <v>2.45</v>
      </c>
    </row>
    <row r="147" spans="1:17" ht="12.75" customHeight="1">
      <c r="A147" s="10">
        <v>4</v>
      </c>
      <c r="B147" s="120"/>
      <c r="C147" s="47">
        <v>6</v>
      </c>
      <c r="D147" s="28" t="s">
        <v>235</v>
      </c>
      <c r="E147" s="25" t="s">
        <v>68</v>
      </c>
      <c r="F147" s="26" t="s">
        <v>128</v>
      </c>
      <c r="G147" s="12" t="s">
        <v>56</v>
      </c>
      <c r="H147" s="76">
        <v>7.5</v>
      </c>
      <c r="I147" s="78">
        <v>22</v>
      </c>
      <c r="J147" s="76">
        <v>7.5</v>
      </c>
      <c r="K147" s="78"/>
      <c r="L147" s="78"/>
      <c r="M147" s="78"/>
      <c r="N147" s="78">
        <v>22</v>
      </c>
      <c r="O147" s="12">
        <v>2</v>
      </c>
      <c r="P147" s="12">
        <v>0.5</v>
      </c>
      <c r="Q147" s="12">
        <v>1.5</v>
      </c>
    </row>
    <row r="148" spans="1:17" ht="12.75" customHeight="1">
      <c r="A148" s="10">
        <v>5</v>
      </c>
      <c r="B148" s="120"/>
      <c r="C148" s="47">
        <v>6</v>
      </c>
      <c r="D148" s="28" t="s">
        <v>188</v>
      </c>
      <c r="E148" s="25" t="s">
        <v>72</v>
      </c>
      <c r="F148" s="26" t="s">
        <v>128</v>
      </c>
      <c r="G148" s="12" t="s">
        <v>55</v>
      </c>
      <c r="H148" s="78">
        <v>15</v>
      </c>
      <c r="I148" s="78">
        <v>25</v>
      </c>
      <c r="J148" s="78"/>
      <c r="K148" s="78">
        <v>15</v>
      </c>
      <c r="L148" s="78"/>
      <c r="M148" s="78"/>
      <c r="N148" s="78">
        <v>25</v>
      </c>
      <c r="O148" s="12">
        <v>1</v>
      </c>
      <c r="P148" s="12">
        <v>0.38</v>
      </c>
      <c r="Q148" s="12">
        <v>0.62</v>
      </c>
    </row>
    <row r="149" spans="1:17" ht="12.75" customHeight="1">
      <c r="A149" s="10">
        <v>6</v>
      </c>
      <c r="B149" s="120"/>
      <c r="C149" s="47">
        <v>6</v>
      </c>
      <c r="D149" s="31" t="s">
        <v>191</v>
      </c>
      <c r="E149" s="25" t="s">
        <v>84</v>
      </c>
      <c r="F149" s="26" t="s">
        <v>128</v>
      </c>
      <c r="G149" s="12" t="s">
        <v>55</v>
      </c>
      <c r="H149" s="78">
        <v>15</v>
      </c>
      <c r="I149" s="78">
        <v>45</v>
      </c>
      <c r="J149" s="78"/>
      <c r="K149" s="83"/>
      <c r="L149" s="78">
        <v>15</v>
      </c>
      <c r="M149" s="78"/>
      <c r="N149" s="78">
        <v>45</v>
      </c>
      <c r="O149" s="12">
        <v>2</v>
      </c>
      <c r="P149" s="12">
        <v>0.5</v>
      </c>
      <c r="Q149" s="12">
        <v>1.5</v>
      </c>
    </row>
    <row r="150" spans="1:17" ht="12.75" customHeight="1">
      <c r="A150" s="10">
        <v>7</v>
      </c>
      <c r="B150" s="120"/>
      <c r="C150" s="47">
        <v>6</v>
      </c>
      <c r="D150" s="40" t="s">
        <v>147</v>
      </c>
      <c r="E150" s="25" t="s">
        <v>85</v>
      </c>
      <c r="F150" s="26" t="s">
        <v>128</v>
      </c>
      <c r="G150" s="12"/>
      <c r="H150" s="78"/>
      <c r="I150" s="78"/>
      <c r="J150" s="78"/>
      <c r="K150" s="78"/>
      <c r="L150" s="78"/>
      <c r="M150" s="78"/>
      <c r="N150" s="78"/>
      <c r="O150" s="12">
        <v>10</v>
      </c>
      <c r="P150" s="12">
        <v>5</v>
      </c>
      <c r="Q150" s="12">
        <v>5</v>
      </c>
    </row>
    <row r="151" spans="1:17" ht="12.75" customHeight="1">
      <c r="A151" s="10">
        <v>8</v>
      </c>
      <c r="B151" s="120"/>
      <c r="C151" s="47">
        <v>6</v>
      </c>
      <c r="D151" s="40" t="s">
        <v>148</v>
      </c>
      <c r="E151" s="25" t="s">
        <v>86</v>
      </c>
      <c r="F151" s="26" t="s">
        <v>128</v>
      </c>
      <c r="G151" s="12"/>
      <c r="H151" s="78"/>
      <c r="I151" s="78"/>
      <c r="J151" s="78"/>
      <c r="K151" s="78"/>
      <c r="L151" s="78"/>
      <c r="M151" s="78"/>
      <c r="N151" s="78"/>
      <c r="O151" s="12">
        <v>2</v>
      </c>
      <c r="P151" s="12">
        <v>1</v>
      </c>
      <c r="Q151" s="12">
        <v>1</v>
      </c>
    </row>
    <row r="152" spans="1:17" ht="12.75" customHeight="1">
      <c r="A152" s="10">
        <v>9</v>
      </c>
      <c r="B152" s="120"/>
      <c r="C152" s="47">
        <v>6</v>
      </c>
      <c r="D152" s="32" t="s">
        <v>236</v>
      </c>
      <c r="E152" s="25" t="s">
        <v>76</v>
      </c>
      <c r="F152" s="26" t="s">
        <v>129</v>
      </c>
      <c r="G152" s="12" t="s">
        <v>56</v>
      </c>
      <c r="H152" s="78">
        <v>15</v>
      </c>
      <c r="I152" s="78">
        <v>35</v>
      </c>
      <c r="J152" s="78"/>
      <c r="K152" s="78">
        <v>15</v>
      </c>
      <c r="L152" s="78"/>
      <c r="M152" s="78"/>
      <c r="N152" s="78">
        <v>35</v>
      </c>
      <c r="O152" s="12">
        <v>2</v>
      </c>
      <c r="P152" s="12">
        <v>0.6</v>
      </c>
      <c r="Q152" s="12">
        <v>1.4</v>
      </c>
    </row>
    <row r="153" spans="1:17" ht="12.75" customHeight="1">
      <c r="A153" s="10">
        <v>10</v>
      </c>
      <c r="B153" s="120"/>
      <c r="C153" s="47">
        <v>6</v>
      </c>
      <c r="D153" s="30" t="s">
        <v>192</v>
      </c>
      <c r="E153" s="25" t="s">
        <v>92</v>
      </c>
      <c r="F153" s="26" t="s">
        <v>156</v>
      </c>
      <c r="G153" s="12" t="s">
        <v>55</v>
      </c>
      <c r="H153" s="78">
        <v>36</v>
      </c>
      <c r="I153" s="78"/>
      <c r="J153" s="78"/>
      <c r="K153" s="83"/>
      <c r="L153" s="78"/>
      <c r="M153" s="78">
        <v>36</v>
      </c>
      <c r="N153" s="78"/>
      <c r="O153" s="12">
        <v>2</v>
      </c>
      <c r="P153" s="12">
        <v>2</v>
      </c>
      <c r="Q153" s="12">
        <v>0</v>
      </c>
    </row>
    <row r="154" spans="1:17" ht="12.75" customHeight="1">
      <c r="A154" s="60"/>
      <c r="B154" s="120"/>
      <c r="C154" s="95" t="s">
        <v>240</v>
      </c>
      <c r="D154" s="96"/>
      <c r="E154" s="96"/>
      <c r="F154" s="96"/>
      <c r="G154" s="97"/>
      <c r="H154" s="79">
        <f>SUM(H144:H153)</f>
        <v>136</v>
      </c>
      <c r="I154" s="79">
        <f aca="true" t="shared" si="17" ref="I154:Q154">SUM(I144:I153)</f>
        <v>200</v>
      </c>
      <c r="J154" s="87">
        <f t="shared" si="17"/>
        <v>25</v>
      </c>
      <c r="K154" s="79">
        <f t="shared" si="17"/>
        <v>60</v>
      </c>
      <c r="L154" s="79">
        <f t="shared" si="17"/>
        <v>15</v>
      </c>
      <c r="M154" s="79">
        <f t="shared" si="17"/>
        <v>36</v>
      </c>
      <c r="N154" s="79">
        <f t="shared" si="17"/>
        <v>200</v>
      </c>
      <c r="O154" s="61">
        <f t="shared" si="17"/>
        <v>28</v>
      </c>
      <c r="P154" s="61">
        <f t="shared" si="17"/>
        <v>12.53</v>
      </c>
      <c r="Q154" s="61">
        <f t="shared" si="17"/>
        <v>15.47</v>
      </c>
    </row>
    <row r="155" spans="1:17" ht="12.75" customHeight="1">
      <c r="A155" s="10">
        <v>11</v>
      </c>
      <c r="B155" s="120"/>
      <c r="C155" s="59">
        <v>6</v>
      </c>
      <c r="D155" s="28" t="s">
        <v>189</v>
      </c>
      <c r="E155" s="25" t="s">
        <v>73</v>
      </c>
      <c r="F155" s="26" t="s">
        <v>154</v>
      </c>
      <c r="G155" s="12" t="s">
        <v>55</v>
      </c>
      <c r="H155" s="78">
        <v>15</v>
      </c>
      <c r="I155" s="78">
        <v>15</v>
      </c>
      <c r="J155" s="78"/>
      <c r="K155" s="78">
        <v>15</v>
      </c>
      <c r="L155" s="78"/>
      <c r="M155" s="78"/>
      <c r="N155" s="78">
        <v>15</v>
      </c>
      <c r="O155" s="12">
        <v>1</v>
      </c>
      <c r="P155" s="12">
        <v>0.5</v>
      </c>
      <c r="Q155" s="12">
        <v>0.5</v>
      </c>
    </row>
    <row r="156" spans="1:17" ht="12.75" customHeight="1">
      <c r="A156" s="10">
        <v>12</v>
      </c>
      <c r="B156" s="120"/>
      <c r="C156" s="59">
        <v>6</v>
      </c>
      <c r="D156" s="28" t="s">
        <v>190</v>
      </c>
      <c r="E156" s="25" t="s">
        <v>74</v>
      </c>
      <c r="F156" s="26" t="s">
        <v>154</v>
      </c>
      <c r="G156" s="12" t="s">
        <v>55</v>
      </c>
      <c r="H156" s="78">
        <v>15</v>
      </c>
      <c r="I156" s="78">
        <v>15</v>
      </c>
      <c r="J156" s="78"/>
      <c r="K156" s="78">
        <v>15</v>
      </c>
      <c r="L156" s="78"/>
      <c r="M156" s="78"/>
      <c r="N156" s="78">
        <v>15</v>
      </c>
      <c r="O156" s="12">
        <v>1</v>
      </c>
      <c r="P156" s="12">
        <v>0.5</v>
      </c>
      <c r="Q156" s="12">
        <v>0.5</v>
      </c>
    </row>
    <row r="157" spans="1:17" ht="12.75" customHeight="1">
      <c r="A157" s="10">
        <v>13</v>
      </c>
      <c r="B157" s="120"/>
      <c r="C157" s="59">
        <v>6</v>
      </c>
      <c r="D157" s="21" t="s">
        <v>193</v>
      </c>
      <c r="E157" s="25" t="s">
        <v>159</v>
      </c>
      <c r="F157" s="26" t="s">
        <v>154</v>
      </c>
      <c r="G157" s="12" t="s">
        <v>55</v>
      </c>
      <c r="H157" s="78">
        <v>60</v>
      </c>
      <c r="I157" s="78">
        <v>0</v>
      </c>
      <c r="J157" s="78"/>
      <c r="K157" s="78">
        <v>60</v>
      </c>
      <c r="L157" s="78"/>
      <c r="M157" s="78"/>
      <c r="N157" s="78">
        <v>0</v>
      </c>
      <c r="O157" s="12">
        <v>2</v>
      </c>
      <c r="P157" s="12">
        <v>2</v>
      </c>
      <c r="Q157" s="12">
        <v>0</v>
      </c>
    </row>
    <row r="158" spans="1:17" ht="12.75" customHeight="1">
      <c r="A158" s="10">
        <v>14</v>
      </c>
      <c r="B158" s="120"/>
      <c r="C158" s="59">
        <v>6</v>
      </c>
      <c r="D158" s="21" t="s">
        <v>194</v>
      </c>
      <c r="E158" s="25" t="s">
        <v>186</v>
      </c>
      <c r="F158" s="26" t="s">
        <v>154</v>
      </c>
      <c r="G158" s="12" t="s">
        <v>55</v>
      </c>
      <c r="H158" s="78">
        <v>15</v>
      </c>
      <c r="I158" s="78">
        <v>15</v>
      </c>
      <c r="J158" s="78"/>
      <c r="K158" s="78">
        <v>15</v>
      </c>
      <c r="L158" s="78"/>
      <c r="M158" s="78"/>
      <c r="N158" s="78">
        <v>15</v>
      </c>
      <c r="O158" s="12">
        <v>1</v>
      </c>
      <c r="P158" s="12">
        <v>0.5</v>
      </c>
      <c r="Q158" s="12">
        <v>0.5</v>
      </c>
    </row>
    <row r="159" spans="1:17" ht="12.75" customHeight="1">
      <c r="A159" s="60"/>
      <c r="B159" s="120"/>
      <c r="C159" s="101" t="s">
        <v>240</v>
      </c>
      <c r="D159" s="101"/>
      <c r="E159" s="101"/>
      <c r="F159" s="101"/>
      <c r="G159" s="101"/>
      <c r="H159" s="79">
        <f aca="true" t="shared" si="18" ref="H159:Q159">SUM(H155:H158)</f>
        <v>105</v>
      </c>
      <c r="I159" s="79">
        <f t="shared" si="18"/>
        <v>45</v>
      </c>
      <c r="J159" s="79">
        <f t="shared" si="18"/>
        <v>0</v>
      </c>
      <c r="K159" s="79">
        <f t="shared" si="18"/>
        <v>105</v>
      </c>
      <c r="L159" s="79">
        <f t="shared" si="18"/>
        <v>0</v>
      </c>
      <c r="M159" s="79">
        <f t="shared" si="18"/>
        <v>0</v>
      </c>
      <c r="N159" s="79">
        <f t="shared" si="18"/>
        <v>45</v>
      </c>
      <c r="O159" s="61">
        <f t="shared" si="18"/>
        <v>5</v>
      </c>
      <c r="P159" s="61">
        <f t="shared" si="18"/>
        <v>3.5</v>
      </c>
      <c r="Q159" s="61">
        <f t="shared" si="18"/>
        <v>1.5</v>
      </c>
    </row>
    <row r="160" spans="1:17" ht="12.75" customHeight="1">
      <c r="A160" s="60"/>
      <c r="B160" s="120"/>
      <c r="C160" s="102" t="s">
        <v>246</v>
      </c>
      <c r="D160" s="102"/>
      <c r="E160" s="102"/>
      <c r="F160" s="102"/>
      <c r="G160" s="102"/>
      <c r="H160" s="79"/>
      <c r="I160" s="79"/>
      <c r="J160" s="79"/>
      <c r="K160" s="79"/>
      <c r="L160" s="79"/>
      <c r="M160" s="79"/>
      <c r="N160" s="79"/>
      <c r="O160" s="61">
        <v>2</v>
      </c>
      <c r="P160" s="61"/>
      <c r="Q160" s="61"/>
    </row>
    <row r="161" spans="1:17" ht="12.75" customHeight="1">
      <c r="A161" s="27"/>
      <c r="B161" s="120"/>
      <c r="C161" s="116" t="s">
        <v>32</v>
      </c>
      <c r="D161" s="117"/>
      <c r="E161" s="116"/>
      <c r="F161" s="116"/>
      <c r="G161" s="116"/>
      <c r="H161" s="80">
        <f aca="true" t="shared" si="19" ref="H161:N161">SUM(H159,H154)</f>
        <v>241</v>
      </c>
      <c r="I161" s="80">
        <f t="shared" si="19"/>
        <v>245</v>
      </c>
      <c r="J161" s="80">
        <f t="shared" si="19"/>
        <v>25</v>
      </c>
      <c r="K161" s="80">
        <f t="shared" si="19"/>
        <v>165</v>
      </c>
      <c r="L161" s="80">
        <f t="shared" si="19"/>
        <v>15</v>
      </c>
      <c r="M161" s="80">
        <f t="shared" si="19"/>
        <v>36</v>
      </c>
      <c r="N161" s="80">
        <f t="shared" si="19"/>
        <v>245</v>
      </c>
      <c r="O161" s="48">
        <f>SUM(O160,O154)</f>
        <v>30</v>
      </c>
      <c r="P161" s="48">
        <f>SUM(P159,P154)</f>
        <v>16.03</v>
      </c>
      <c r="Q161" s="48">
        <f>SUM(Q159,Q154)</f>
        <v>16.97</v>
      </c>
    </row>
    <row r="162" spans="1:17" ht="12.75" customHeight="1">
      <c r="A162" s="132" t="s">
        <v>33</v>
      </c>
      <c r="B162" s="132"/>
      <c r="C162" s="132"/>
      <c r="D162" s="132"/>
      <c r="E162" s="132"/>
      <c r="F162" s="132"/>
      <c r="G162" s="132"/>
      <c r="H162" s="82">
        <f aca="true" t="shared" si="20" ref="H162:Q162">SUM(H161,H143)</f>
        <v>619</v>
      </c>
      <c r="I162" s="82">
        <f t="shared" si="20"/>
        <v>669</v>
      </c>
      <c r="J162" s="82">
        <f t="shared" si="20"/>
        <v>65</v>
      </c>
      <c r="K162" s="82">
        <f t="shared" si="20"/>
        <v>450</v>
      </c>
      <c r="L162" s="82">
        <f t="shared" si="20"/>
        <v>30</v>
      </c>
      <c r="M162" s="82">
        <f t="shared" si="20"/>
        <v>74</v>
      </c>
      <c r="N162" s="82">
        <f t="shared" si="20"/>
        <v>669</v>
      </c>
      <c r="O162" s="74">
        <f t="shared" si="20"/>
        <v>60</v>
      </c>
      <c r="P162" s="89">
        <f t="shared" si="20"/>
        <v>31.96</v>
      </c>
      <c r="Q162" s="89">
        <f t="shared" si="20"/>
        <v>34.04</v>
      </c>
    </row>
    <row r="163" spans="1:17" ht="12.75" customHeight="1">
      <c r="A163" s="140" t="s">
        <v>17</v>
      </c>
      <c r="B163" s="140"/>
      <c r="C163" s="140"/>
      <c r="D163" s="140"/>
      <c r="E163" s="140"/>
      <c r="F163" s="140"/>
      <c r="G163" s="140"/>
      <c r="H163" s="86">
        <f>SUM(H162,H121,H69)</f>
        <v>2520</v>
      </c>
      <c r="I163" s="86">
        <f aca="true" t="shared" si="21" ref="I163:Q163">SUM(I162,I121,I69)</f>
        <v>2663</v>
      </c>
      <c r="J163" s="86">
        <f t="shared" si="21"/>
        <v>615</v>
      </c>
      <c r="K163" s="86">
        <f t="shared" si="21"/>
        <v>1725</v>
      </c>
      <c r="L163" s="86">
        <f t="shared" si="21"/>
        <v>30</v>
      </c>
      <c r="M163" s="86">
        <f t="shared" si="21"/>
        <v>150</v>
      </c>
      <c r="N163" s="86">
        <f t="shared" si="21"/>
        <v>2663</v>
      </c>
      <c r="O163" s="86">
        <f t="shared" si="21"/>
        <v>180</v>
      </c>
      <c r="P163" s="75">
        <f t="shared" si="21"/>
        <v>100.1</v>
      </c>
      <c r="Q163" s="75">
        <f t="shared" si="21"/>
        <v>105.9</v>
      </c>
    </row>
    <row r="164" spans="1:14" ht="12.75" customHeight="1">
      <c r="A164" s="5"/>
      <c r="B164" s="5"/>
      <c r="C164" s="5"/>
      <c r="D164" s="5"/>
      <c r="E164" s="5"/>
      <c r="F164" s="5"/>
      <c r="G164" s="5"/>
      <c r="H164" s="6"/>
      <c r="I164" s="6"/>
      <c r="J164" s="6"/>
      <c r="K164" s="6"/>
      <c r="L164" s="6"/>
      <c r="M164" s="6"/>
      <c r="N164" s="6"/>
    </row>
    <row r="165" spans="1:17" ht="12.75" customHeight="1">
      <c r="A165" s="134" t="s">
        <v>18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1:17" ht="12.75" customHeight="1">
      <c r="A166" s="35" t="s">
        <v>144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4" ht="12.75" customHeight="1">
      <c r="A167" s="92" t="s">
        <v>255</v>
      </c>
      <c r="B167" s="92"/>
      <c r="C167" s="92"/>
      <c r="D167" s="93"/>
      <c r="E167" s="93"/>
      <c r="F167" s="66"/>
      <c r="G167" s="66"/>
      <c r="H167" s="66"/>
      <c r="I167" s="66"/>
      <c r="J167" s="66"/>
      <c r="K167" s="66"/>
      <c r="L167" s="5"/>
      <c r="M167" s="5"/>
      <c r="N167" s="5"/>
    </row>
    <row r="168" spans="1:14" ht="12.75" customHeight="1">
      <c r="A168" s="65" t="s">
        <v>239</v>
      </c>
      <c r="B168" s="63"/>
      <c r="C168" s="63"/>
      <c r="D168" s="64"/>
      <c r="E168" s="66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 customHeight="1">
      <c r="A169" s="4"/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ht="12.75" customHeight="1">
      <c r="A170" s="1" t="s">
        <v>8</v>
      </c>
    </row>
    <row r="171" ht="12.75" customHeight="1">
      <c r="A171" s="9" t="s">
        <v>20</v>
      </c>
    </row>
    <row r="172" ht="12.75" customHeight="1">
      <c r="A172" s="9" t="s">
        <v>21</v>
      </c>
    </row>
    <row r="173" ht="12.75" customHeight="1">
      <c r="A173" s="9" t="s">
        <v>22</v>
      </c>
    </row>
    <row r="174" ht="12.75" customHeight="1">
      <c r="A174" s="9"/>
    </row>
    <row r="175" spans="1:17" ht="20.25" customHeight="1">
      <c r="A175" s="141" t="s">
        <v>137</v>
      </c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ht="21" customHeight="1"/>
    <row r="177" spans="1:17" ht="12.75" customHeight="1">
      <c r="A177" s="128" t="s">
        <v>195</v>
      </c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</row>
    <row r="178" spans="1:17" ht="22.5" customHeight="1">
      <c r="A178" s="133" t="s">
        <v>9</v>
      </c>
      <c r="B178" s="136" t="s">
        <v>12</v>
      </c>
      <c r="C178" s="136" t="s">
        <v>25</v>
      </c>
      <c r="D178" s="139" t="s">
        <v>23</v>
      </c>
      <c r="E178" s="114" t="s">
        <v>24</v>
      </c>
      <c r="F178" s="145" t="s">
        <v>132</v>
      </c>
      <c r="G178" s="129" t="s">
        <v>1</v>
      </c>
      <c r="H178" s="114" t="s">
        <v>2</v>
      </c>
      <c r="I178" s="114"/>
      <c r="J178" s="119"/>
      <c r="K178" s="119"/>
      <c r="L178" s="119"/>
      <c r="M178" s="119"/>
      <c r="N178" s="119"/>
      <c r="O178" s="114" t="s">
        <v>0</v>
      </c>
      <c r="P178" s="114"/>
      <c r="Q178" s="114"/>
    </row>
    <row r="179" spans="1:17" ht="32.25" customHeight="1">
      <c r="A179" s="133"/>
      <c r="B179" s="137"/>
      <c r="C179" s="136"/>
      <c r="D179" s="129"/>
      <c r="E179" s="119"/>
      <c r="F179" s="146"/>
      <c r="G179" s="129"/>
      <c r="H179" s="135" t="s">
        <v>3</v>
      </c>
      <c r="I179" s="135"/>
      <c r="J179" s="119" t="s">
        <v>4</v>
      </c>
      <c r="K179" s="119"/>
      <c r="L179" s="119"/>
      <c r="M179" s="119"/>
      <c r="N179" s="119"/>
      <c r="O179" s="135" t="s">
        <v>3</v>
      </c>
      <c r="P179" s="114" t="s">
        <v>4</v>
      </c>
      <c r="Q179" s="114"/>
    </row>
    <row r="180" spans="1:17" ht="45.75" customHeight="1">
      <c r="A180" s="133"/>
      <c r="B180" s="137"/>
      <c r="C180" s="136"/>
      <c r="D180" s="129"/>
      <c r="E180" s="119"/>
      <c r="F180" s="147"/>
      <c r="G180" s="129"/>
      <c r="H180" s="14" t="s">
        <v>46</v>
      </c>
      <c r="I180" s="15" t="s">
        <v>11</v>
      </c>
      <c r="J180" s="16" t="s">
        <v>5</v>
      </c>
      <c r="K180" s="16" t="s">
        <v>6</v>
      </c>
      <c r="L180" s="16" t="s">
        <v>145</v>
      </c>
      <c r="M180" s="16" t="s">
        <v>146</v>
      </c>
      <c r="N180" s="19" t="s">
        <v>11</v>
      </c>
      <c r="O180" s="135"/>
      <c r="P180" s="18" t="s">
        <v>10</v>
      </c>
      <c r="Q180" s="19" t="s">
        <v>11</v>
      </c>
    </row>
    <row r="181" spans="1:17" ht="12.75" customHeight="1">
      <c r="A181" s="12">
        <v>1</v>
      </c>
      <c r="B181" s="124" t="s">
        <v>13</v>
      </c>
      <c r="C181" s="47">
        <v>1</v>
      </c>
      <c r="D181" s="21" t="s">
        <v>149</v>
      </c>
      <c r="E181" s="25" t="s">
        <v>73</v>
      </c>
      <c r="F181" s="26" t="s">
        <v>154</v>
      </c>
      <c r="G181" s="12" t="s">
        <v>55</v>
      </c>
      <c r="H181" s="12">
        <v>15</v>
      </c>
      <c r="I181" s="12">
        <v>15</v>
      </c>
      <c r="J181" s="12"/>
      <c r="K181" s="12">
        <v>15</v>
      </c>
      <c r="L181" s="12"/>
      <c r="M181" s="12"/>
      <c r="N181" s="12">
        <v>15</v>
      </c>
      <c r="O181" s="12">
        <v>1</v>
      </c>
      <c r="P181" s="12">
        <v>0.5</v>
      </c>
      <c r="Q181" s="12">
        <v>0.5</v>
      </c>
    </row>
    <row r="182" spans="1:17" ht="12.75" customHeight="1">
      <c r="A182" s="12">
        <v>2</v>
      </c>
      <c r="B182" s="124"/>
      <c r="C182" s="47">
        <v>1</v>
      </c>
      <c r="D182" s="21" t="s">
        <v>151</v>
      </c>
      <c r="E182" s="25" t="s">
        <v>74</v>
      </c>
      <c r="F182" s="26" t="s">
        <v>154</v>
      </c>
      <c r="G182" s="12" t="s">
        <v>55</v>
      </c>
      <c r="H182" s="12">
        <v>15</v>
      </c>
      <c r="I182" s="12">
        <v>15</v>
      </c>
      <c r="J182" s="12"/>
      <c r="K182" s="12">
        <v>15</v>
      </c>
      <c r="L182" s="12"/>
      <c r="M182" s="12"/>
      <c r="N182" s="12">
        <v>15</v>
      </c>
      <c r="O182" s="12">
        <v>1</v>
      </c>
      <c r="P182" s="12">
        <v>0.5</v>
      </c>
      <c r="Q182" s="12">
        <v>0.5</v>
      </c>
    </row>
    <row r="183" spans="1:17" ht="12.75" customHeight="1">
      <c r="A183" s="12">
        <v>3</v>
      </c>
      <c r="B183" s="124"/>
      <c r="C183" s="47">
        <v>1</v>
      </c>
      <c r="D183" s="21" t="s">
        <v>155</v>
      </c>
      <c r="E183" s="25" t="s">
        <v>88</v>
      </c>
      <c r="F183" s="26" t="s">
        <v>154</v>
      </c>
      <c r="G183" s="12" t="s">
        <v>58</v>
      </c>
      <c r="H183" s="12">
        <v>15</v>
      </c>
      <c r="I183" s="12">
        <v>35</v>
      </c>
      <c r="J183" s="12">
        <v>15</v>
      </c>
      <c r="K183" s="12"/>
      <c r="L183" s="12"/>
      <c r="M183" s="12"/>
      <c r="N183" s="12">
        <v>35</v>
      </c>
      <c r="O183" s="12">
        <v>2</v>
      </c>
      <c r="P183" s="12">
        <v>0.6</v>
      </c>
      <c r="Q183" s="12">
        <v>1.4</v>
      </c>
    </row>
    <row r="184" spans="1:17" ht="12.75" customHeight="1">
      <c r="A184" s="12">
        <v>4</v>
      </c>
      <c r="B184" s="124"/>
      <c r="C184" s="47">
        <v>1</v>
      </c>
      <c r="D184" s="21" t="s">
        <v>158</v>
      </c>
      <c r="E184" s="25" t="s">
        <v>159</v>
      </c>
      <c r="F184" s="26" t="s">
        <v>154</v>
      </c>
      <c r="G184" s="12" t="s">
        <v>55</v>
      </c>
      <c r="H184" s="12">
        <v>60</v>
      </c>
      <c r="I184" s="12">
        <v>0</v>
      </c>
      <c r="J184" s="12"/>
      <c r="K184" s="12">
        <v>60</v>
      </c>
      <c r="L184" s="12"/>
      <c r="M184" s="12"/>
      <c r="N184" s="12">
        <v>0</v>
      </c>
      <c r="O184" s="12">
        <v>2</v>
      </c>
      <c r="P184" s="12">
        <v>2</v>
      </c>
      <c r="Q184" s="12">
        <v>0</v>
      </c>
    </row>
    <row r="185" spans="1:17" ht="12.75" customHeight="1">
      <c r="A185" s="12">
        <v>5</v>
      </c>
      <c r="B185" s="124"/>
      <c r="C185" s="47">
        <v>1</v>
      </c>
      <c r="D185" s="21" t="s">
        <v>160</v>
      </c>
      <c r="E185" s="25" t="s">
        <v>130</v>
      </c>
      <c r="F185" s="26" t="s">
        <v>154</v>
      </c>
      <c r="G185" s="12" t="s">
        <v>55</v>
      </c>
      <c r="H185" s="12">
        <v>15</v>
      </c>
      <c r="I185" s="12">
        <v>15</v>
      </c>
      <c r="J185" s="12"/>
      <c r="K185" s="12">
        <v>15</v>
      </c>
      <c r="L185" s="12"/>
      <c r="M185" s="12"/>
      <c r="N185" s="12">
        <v>15</v>
      </c>
      <c r="O185" s="12">
        <v>1</v>
      </c>
      <c r="P185" s="12">
        <v>0.5</v>
      </c>
      <c r="Q185" s="12">
        <v>0.5</v>
      </c>
    </row>
    <row r="186" spans="1:17" ht="12.75" customHeight="1">
      <c r="A186" s="12">
        <v>6</v>
      </c>
      <c r="B186" s="124"/>
      <c r="C186" s="47">
        <v>1</v>
      </c>
      <c r="D186" s="21" t="s">
        <v>161</v>
      </c>
      <c r="E186" s="25" t="s">
        <v>131</v>
      </c>
      <c r="F186" s="26" t="s">
        <v>154</v>
      </c>
      <c r="G186" s="12" t="s">
        <v>55</v>
      </c>
      <c r="H186" s="12">
        <v>15</v>
      </c>
      <c r="I186" s="12">
        <v>15</v>
      </c>
      <c r="J186" s="12"/>
      <c r="K186" s="12">
        <v>15</v>
      </c>
      <c r="L186" s="12"/>
      <c r="M186" s="12"/>
      <c r="N186" s="12">
        <v>15</v>
      </c>
      <c r="O186" s="12">
        <v>1</v>
      </c>
      <c r="P186" s="12">
        <v>0.5</v>
      </c>
      <c r="Q186" s="12">
        <v>0.5</v>
      </c>
    </row>
    <row r="187" spans="1:17" ht="12.75" customHeight="1">
      <c r="A187" s="12">
        <v>7</v>
      </c>
      <c r="B187" s="124"/>
      <c r="C187" s="47">
        <v>2</v>
      </c>
      <c r="D187" s="28" t="s">
        <v>150</v>
      </c>
      <c r="E187" s="25" t="s">
        <v>73</v>
      </c>
      <c r="F187" s="26" t="s">
        <v>154</v>
      </c>
      <c r="G187" s="12" t="s">
        <v>55</v>
      </c>
      <c r="H187" s="12">
        <v>15</v>
      </c>
      <c r="I187" s="12">
        <v>15</v>
      </c>
      <c r="J187" s="12"/>
      <c r="K187" s="12">
        <v>15</v>
      </c>
      <c r="L187" s="12"/>
      <c r="M187" s="12"/>
      <c r="N187" s="12">
        <v>15</v>
      </c>
      <c r="O187" s="12">
        <v>1</v>
      </c>
      <c r="P187" s="12">
        <v>0.5</v>
      </c>
      <c r="Q187" s="12">
        <v>0.5</v>
      </c>
    </row>
    <row r="188" spans="1:17" ht="12.75" customHeight="1">
      <c r="A188" s="12">
        <v>8</v>
      </c>
      <c r="B188" s="124"/>
      <c r="C188" s="47">
        <v>2</v>
      </c>
      <c r="D188" s="28" t="s">
        <v>152</v>
      </c>
      <c r="E188" s="25" t="s">
        <v>74</v>
      </c>
      <c r="F188" s="26" t="s">
        <v>154</v>
      </c>
      <c r="G188" s="12" t="s">
        <v>55</v>
      </c>
      <c r="H188" s="12">
        <v>15</v>
      </c>
      <c r="I188" s="12">
        <v>15</v>
      </c>
      <c r="J188" s="12"/>
      <c r="K188" s="12">
        <v>15</v>
      </c>
      <c r="L188" s="12"/>
      <c r="M188" s="12"/>
      <c r="N188" s="12">
        <v>15</v>
      </c>
      <c r="O188" s="12">
        <v>1</v>
      </c>
      <c r="P188" s="12">
        <v>0.5</v>
      </c>
      <c r="Q188" s="12">
        <v>0.5</v>
      </c>
    </row>
    <row r="189" spans="1:17" ht="12.75" customHeight="1">
      <c r="A189" s="12">
        <v>9</v>
      </c>
      <c r="B189" s="124"/>
      <c r="C189" s="47">
        <v>2</v>
      </c>
      <c r="D189" s="21" t="s">
        <v>162</v>
      </c>
      <c r="E189" s="25" t="s">
        <v>159</v>
      </c>
      <c r="F189" s="26" t="s">
        <v>154</v>
      </c>
      <c r="G189" s="12" t="s">
        <v>55</v>
      </c>
      <c r="H189" s="12">
        <v>60</v>
      </c>
      <c r="I189" s="12">
        <v>0</v>
      </c>
      <c r="J189" s="12"/>
      <c r="K189" s="12">
        <v>60</v>
      </c>
      <c r="L189" s="12"/>
      <c r="M189" s="12"/>
      <c r="N189" s="12">
        <v>0</v>
      </c>
      <c r="O189" s="12">
        <v>2</v>
      </c>
      <c r="P189" s="12">
        <v>2</v>
      </c>
      <c r="Q189" s="12">
        <v>0</v>
      </c>
    </row>
    <row r="190" spans="1:17" ht="12.75" customHeight="1">
      <c r="A190" s="12">
        <v>10</v>
      </c>
      <c r="B190" s="124"/>
      <c r="C190" s="47">
        <v>2</v>
      </c>
      <c r="D190" s="21" t="s">
        <v>163</v>
      </c>
      <c r="E190" s="25" t="s">
        <v>130</v>
      </c>
      <c r="F190" s="26" t="s">
        <v>154</v>
      </c>
      <c r="G190" s="12" t="s">
        <v>55</v>
      </c>
      <c r="H190" s="12">
        <v>15</v>
      </c>
      <c r="I190" s="12">
        <v>15</v>
      </c>
      <c r="J190" s="12"/>
      <c r="K190" s="12">
        <v>15</v>
      </c>
      <c r="L190" s="12"/>
      <c r="M190" s="12"/>
      <c r="N190" s="12">
        <v>15</v>
      </c>
      <c r="O190" s="12">
        <v>1</v>
      </c>
      <c r="P190" s="12">
        <v>0.5</v>
      </c>
      <c r="Q190" s="12">
        <v>0.5</v>
      </c>
    </row>
    <row r="191" spans="1:17" ht="12.75" customHeight="1" thickBot="1">
      <c r="A191" s="51">
        <v>11</v>
      </c>
      <c r="B191" s="125"/>
      <c r="C191" s="52">
        <v>2</v>
      </c>
      <c r="D191" s="53" t="s">
        <v>164</v>
      </c>
      <c r="E191" s="54" t="s">
        <v>131</v>
      </c>
      <c r="F191" s="55" t="s">
        <v>154</v>
      </c>
      <c r="G191" s="51" t="s">
        <v>55</v>
      </c>
      <c r="H191" s="51">
        <v>15</v>
      </c>
      <c r="I191" s="51">
        <v>15</v>
      </c>
      <c r="J191" s="51"/>
      <c r="K191" s="51">
        <v>15</v>
      </c>
      <c r="L191" s="51"/>
      <c r="M191" s="51"/>
      <c r="N191" s="51">
        <v>15</v>
      </c>
      <c r="O191" s="51">
        <v>1</v>
      </c>
      <c r="P191" s="51">
        <v>0.5</v>
      </c>
      <c r="Q191" s="51">
        <v>0.5</v>
      </c>
    </row>
    <row r="192" spans="1:17" ht="25.5" customHeight="1">
      <c r="A192" s="12">
        <v>12</v>
      </c>
      <c r="B192" s="124" t="s">
        <v>15</v>
      </c>
      <c r="C192" s="47">
        <v>3</v>
      </c>
      <c r="D192" s="42" t="s">
        <v>166</v>
      </c>
      <c r="E192" s="56" t="s">
        <v>69</v>
      </c>
      <c r="F192" s="57" t="s">
        <v>154</v>
      </c>
      <c r="G192" s="58" t="s">
        <v>55</v>
      </c>
      <c r="H192" s="58">
        <v>15</v>
      </c>
      <c r="I192" s="58">
        <v>45</v>
      </c>
      <c r="J192" s="58"/>
      <c r="K192" s="58">
        <v>15</v>
      </c>
      <c r="L192" s="58"/>
      <c r="M192" s="58"/>
      <c r="N192" s="58">
        <v>45</v>
      </c>
      <c r="O192" s="58">
        <v>2</v>
      </c>
      <c r="P192" s="58">
        <v>0.5</v>
      </c>
      <c r="Q192" s="58">
        <v>1.5</v>
      </c>
    </row>
    <row r="193" spans="1:17" ht="12.75" customHeight="1">
      <c r="A193" s="12">
        <v>13</v>
      </c>
      <c r="B193" s="124"/>
      <c r="C193" s="47">
        <v>3</v>
      </c>
      <c r="D193" s="28" t="s">
        <v>167</v>
      </c>
      <c r="E193" s="25" t="s">
        <v>73</v>
      </c>
      <c r="F193" s="26" t="s">
        <v>154</v>
      </c>
      <c r="G193" s="12" t="s">
        <v>55</v>
      </c>
      <c r="H193" s="12">
        <v>15</v>
      </c>
      <c r="I193" s="12">
        <v>15</v>
      </c>
      <c r="J193" s="12"/>
      <c r="K193" s="12">
        <v>15</v>
      </c>
      <c r="L193" s="12"/>
      <c r="M193" s="12"/>
      <c r="N193" s="12">
        <v>15</v>
      </c>
      <c r="O193" s="12">
        <v>1</v>
      </c>
      <c r="P193" s="12">
        <v>0.5</v>
      </c>
      <c r="Q193" s="12">
        <v>0.5</v>
      </c>
    </row>
    <row r="194" spans="1:17" ht="12.75" customHeight="1">
      <c r="A194" s="12">
        <v>14</v>
      </c>
      <c r="B194" s="124"/>
      <c r="C194" s="47">
        <v>3</v>
      </c>
      <c r="D194" s="28" t="s">
        <v>168</v>
      </c>
      <c r="E194" s="25" t="s">
        <v>74</v>
      </c>
      <c r="F194" s="26" t="s">
        <v>154</v>
      </c>
      <c r="G194" s="12" t="s">
        <v>55</v>
      </c>
      <c r="H194" s="12">
        <v>15</v>
      </c>
      <c r="I194" s="12">
        <v>15</v>
      </c>
      <c r="J194" s="12"/>
      <c r="K194" s="12">
        <v>15</v>
      </c>
      <c r="L194" s="12"/>
      <c r="M194" s="12"/>
      <c r="N194" s="12">
        <v>15</v>
      </c>
      <c r="O194" s="12">
        <v>1</v>
      </c>
      <c r="P194" s="12">
        <v>0.5</v>
      </c>
      <c r="Q194" s="12">
        <v>0.5</v>
      </c>
    </row>
    <row r="195" spans="1:17" ht="12.75" customHeight="1">
      <c r="A195" s="12">
        <v>15</v>
      </c>
      <c r="B195" s="124"/>
      <c r="C195" s="47">
        <v>3</v>
      </c>
      <c r="D195" s="28" t="s">
        <v>169</v>
      </c>
      <c r="E195" s="25" t="s">
        <v>95</v>
      </c>
      <c r="F195" s="26" t="s">
        <v>154</v>
      </c>
      <c r="G195" s="12" t="s">
        <v>55</v>
      </c>
      <c r="H195" s="12">
        <v>30</v>
      </c>
      <c r="I195" s="12">
        <v>0</v>
      </c>
      <c r="J195" s="12"/>
      <c r="K195" s="12">
        <v>30</v>
      </c>
      <c r="L195" s="12"/>
      <c r="M195" s="12"/>
      <c r="N195" s="12">
        <v>0</v>
      </c>
      <c r="O195" s="12">
        <v>1</v>
      </c>
      <c r="P195" s="12">
        <v>1</v>
      </c>
      <c r="Q195" s="12">
        <v>0</v>
      </c>
    </row>
    <row r="196" spans="1:17" ht="12.75" customHeight="1">
      <c r="A196" s="12">
        <v>16</v>
      </c>
      <c r="B196" s="124"/>
      <c r="C196" s="47">
        <v>3</v>
      </c>
      <c r="D196" s="21" t="s">
        <v>170</v>
      </c>
      <c r="E196" s="25" t="s">
        <v>159</v>
      </c>
      <c r="F196" s="26" t="s">
        <v>154</v>
      </c>
      <c r="G196" s="12" t="s">
        <v>55</v>
      </c>
      <c r="H196" s="12">
        <v>60</v>
      </c>
      <c r="I196" s="12">
        <v>0</v>
      </c>
      <c r="J196" s="12"/>
      <c r="K196" s="12">
        <v>60</v>
      </c>
      <c r="L196" s="12"/>
      <c r="M196" s="12"/>
      <c r="N196" s="12">
        <v>0</v>
      </c>
      <c r="O196" s="12">
        <v>2</v>
      </c>
      <c r="P196" s="12">
        <v>2</v>
      </c>
      <c r="Q196" s="12">
        <v>0</v>
      </c>
    </row>
    <row r="197" spans="1:17" ht="12.75" customHeight="1">
      <c r="A197" s="12">
        <v>17</v>
      </c>
      <c r="B197" s="124"/>
      <c r="C197" s="47">
        <v>3</v>
      </c>
      <c r="D197" s="21" t="s">
        <v>173</v>
      </c>
      <c r="E197" s="25" t="s">
        <v>171</v>
      </c>
      <c r="F197" s="26" t="s">
        <v>154</v>
      </c>
      <c r="G197" s="12" t="s">
        <v>55</v>
      </c>
      <c r="H197" s="12">
        <v>30</v>
      </c>
      <c r="I197" s="12">
        <v>15</v>
      </c>
      <c r="J197" s="12"/>
      <c r="K197" s="12">
        <v>30</v>
      </c>
      <c r="L197" s="12"/>
      <c r="M197" s="12"/>
      <c r="N197" s="12">
        <v>15</v>
      </c>
      <c r="O197" s="12">
        <v>2</v>
      </c>
      <c r="P197" s="12">
        <v>1.34</v>
      </c>
      <c r="Q197" s="12">
        <v>0.66</v>
      </c>
    </row>
    <row r="198" spans="1:17" ht="12.75" customHeight="1">
      <c r="A198" s="12">
        <v>18</v>
      </c>
      <c r="B198" s="124"/>
      <c r="C198" s="47">
        <v>3</v>
      </c>
      <c r="D198" s="21" t="s">
        <v>174</v>
      </c>
      <c r="E198" s="25" t="s">
        <v>172</v>
      </c>
      <c r="F198" s="26" t="s">
        <v>154</v>
      </c>
      <c r="G198" s="12" t="s">
        <v>55</v>
      </c>
      <c r="H198" s="12">
        <v>30</v>
      </c>
      <c r="I198" s="12">
        <v>15</v>
      </c>
      <c r="J198" s="12"/>
      <c r="K198" s="12">
        <v>30</v>
      </c>
      <c r="L198" s="12"/>
      <c r="M198" s="12"/>
      <c r="N198" s="12">
        <v>15</v>
      </c>
      <c r="O198" s="12">
        <v>2</v>
      </c>
      <c r="P198" s="12">
        <v>1.34</v>
      </c>
      <c r="Q198" s="12">
        <v>0.66</v>
      </c>
    </row>
    <row r="199" spans="1:17" ht="12.75" customHeight="1">
      <c r="A199" s="12">
        <v>19</v>
      </c>
      <c r="B199" s="124"/>
      <c r="C199" s="47">
        <v>4</v>
      </c>
      <c r="D199" s="28" t="s">
        <v>126</v>
      </c>
      <c r="E199" s="25" t="s">
        <v>67</v>
      </c>
      <c r="F199" s="26" t="s">
        <v>154</v>
      </c>
      <c r="G199" s="12" t="s">
        <v>55</v>
      </c>
      <c r="H199" s="12">
        <v>15</v>
      </c>
      <c r="I199" s="12">
        <v>50</v>
      </c>
      <c r="J199" s="12"/>
      <c r="K199" s="12">
        <v>15</v>
      </c>
      <c r="L199" s="12"/>
      <c r="M199" s="12"/>
      <c r="N199" s="12">
        <v>50</v>
      </c>
      <c r="O199" s="12">
        <v>3</v>
      </c>
      <c r="P199" s="12">
        <v>0.7</v>
      </c>
      <c r="Q199" s="12">
        <v>2.3</v>
      </c>
    </row>
    <row r="200" spans="1:17" ht="22.5">
      <c r="A200" s="12">
        <v>20</v>
      </c>
      <c r="B200" s="124"/>
      <c r="C200" s="47">
        <v>4</v>
      </c>
      <c r="D200" s="21" t="s">
        <v>175</v>
      </c>
      <c r="E200" s="25" t="s">
        <v>69</v>
      </c>
      <c r="F200" s="26" t="s">
        <v>154</v>
      </c>
      <c r="G200" s="12" t="s">
        <v>56</v>
      </c>
      <c r="H200" s="12">
        <v>15</v>
      </c>
      <c r="I200" s="12">
        <v>45</v>
      </c>
      <c r="J200" s="12"/>
      <c r="K200" s="12">
        <v>15</v>
      </c>
      <c r="L200" s="12"/>
      <c r="M200" s="12"/>
      <c r="N200" s="12">
        <v>45</v>
      </c>
      <c r="O200" s="12">
        <v>3</v>
      </c>
      <c r="P200" s="12">
        <v>0.75</v>
      </c>
      <c r="Q200" s="12">
        <v>2.25</v>
      </c>
    </row>
    <row r="201" spans="1:17" ht="12.75" customHeight="1">
      <c r="A201" s="12">
        <v>21</v>
      </c>
      <c r="B201" s="124"/>
      <c r="C201" s="47">
        <v>4</v>
      </c>
      <c r="D201" s="28" t="s">
        <v>176</v>
      </c>
      <c r="E201" s="25" t="s">
        <v>73</v>
      </c>
      <c r="F201" s="26" t="s">
        <v>154</v>
      </c>
      <c r="G201" s="12" t="s">
        <v>55</v>
      </c>
      <c r="H201" s="12">
        <v>15</v>
      </c>
      <c r="I201" s="12">
        <v>15</v>
      </c>
      <c r="J201" s="12"/>
      <c r="K201" s="12">
        <v>15</v>
      </c>
      <c r="L201" s="12"/>
      <c r="M201" s="12"/>
      <c r="N201" s="12">
        <v>15</v>
      </c>
      <c r="O201" s="12">
        <v>1</v>
      </c>
      <c r="P201" s="12">
        <v>0.5</v>
      </c>
      <c r="Q201" s="12">
        <v>0.5</v>
      </c>
    </row>
    <row r="202" spans="1:17" ht="12.75" customHeight="1">
      <c r="A202" s="12">
        <v>22</v>
      </c>
      <c r="B202" s="124"/>
      <c r="C202" s="47">
        <v>4</v>
      </c>
      <c r="D202" s="28" t="s">
        <v>177</v>
      </c>
      <c r="E202" s="25" t="s">
        <v>74</v>
      </c>
      <c r="F202" s="26" t="s">
        <v>154</v>
      </c>
      <c r="G202" s="12" t="s">
        <v>55</v>
      </c>
      <c r="H202" s="12">
        <v>15</v>
      </c>
      <c r="I202" s="12">
        <v>15</v>
      </c>
      <c r="J202" s="12"/>
      <c r="K202" s="12">
        <v>15</v>
      </c>
      <c r="L202" s="12"/>
      <c r="M202" s="12"/>
      <c r="N202" s="12">
        <v>15</v>
      </c>
      <c r="O202" s="12">
        <v>1</v>
      </c>
      <c r="P202" s="12">
        <v>0.5</v>
      </c>
      <c r="Q202" s="12">
        <v>0.5</v>
      </c>
    </row>
    <row r="203" spans="1:17" ht="12.75" customHeight="1">
      <c r="A203" s="12">
        <v>23</v>
      </c>
      <c r="B203" s="124"/>
      <c r="C203" s="47">
        <v>4</v>
      </c>
      <c r="D203" s="28" t="s">
        <v>178</v>
      </c>
      <c r="E203" s="25" t="s">
        <v>94</v>
      </c>
      <c r="F203" s="26" t="s">
        <v>154</v>
      </c>
      <c r="G203" s="12" t="s">
        <v>58</v>
      </c>
      <c r="H203" s="12">
        <v>15</v>
      </c>
      <c r="I203" s="12">
        <v>35</v>
      </c>
      <c r="J203" s="12">
        <v>15</v>
      </c>
      <c r="K203" s="12"/>
      <c r="L203" s="12"/>
      <c r="M203" s="12"/>
      <c r="N203" s="12">
        <v>35</v>
      </c>
      <c r="O203" s="12">
        <v>2</v>
      </c>
      <c r="P203" s="12">
        <v>1</v>
      </c>
      <c r="Q203" s="12">
        <v>1</v>
      </c>
    </row>
    <row r="204" spans="1:17" ht="12.75" customHeight="1">
      <c r="A204" s="12">
        <v>24</v>
      </c>
      <c r="B204" s="124"/>
      <c r="C204" s="47">
        <v>4</v>
      </c>
      <c r="D204" s="21" t="s">
        <v>179</v>
      </c>
      <c r="E204" s="25" t="s">
        <v>159</v>
      </c>
      <c r="F204" s="26" t="s">
        <v>154</v>
      </c>
      <c r="G204" s="12" t="s">
        <v>55</v>
      </c>
      <c r="H204" s="12">
        <v>60</v>
      </c>
      <c r="I204" s="12">
        <v>0</v>
      </c>
      <c r="J204" s="12"/>
      <c r="K204" s="12">
        <v>60</v>
      </c>
      <c r="L204" s="12"/>
      <c r="M204" s="12"/>
      <c r="N204" s="12">
        <v>0</v>
      </c>
      <c r="O204" s="12">
        <v>2</v>
      </c>
      <c r="P204" s="12">
        <v>2</v>
      </c>
      <c r="Q204" s="12">
        <v>0</v>
      </c>
    </row>
    <row r="205" spans="1:17" ht="12.75" customHeight="1">
      <c r="A205" s="12">
        <v>25</v>
      </c>
      <c r="B205" s="124"/>
      <c r="C205" s="47">
        <v>4</v>
      </c>
      <c r="D205" s="21" t="s">
        <v>180</v>
      </c>
      <c r="E205" s="25" t="s">
        <v>171</v>
      </c>
      <c r="F205" s="26" t="s">
        <v>154</v>
      </c>
      <c r="G205" s="12" t="s">
        <v>55</v>
      </c>
      <c r="H205" s="12">
        <v>30</v>
      </c>
      <c r="I205" s="12">
        <v>15</v>
      </c>
      <c r="J205" s="12"/>
      <c r="K205" s="12">
        <v>30</v>
      </c>
      <c r="L205" s="12"/>
      <c r="M205" s="12"/>
      <c r="N205" s="12">
        <v>15</v>
      </c>
      <c r="O205" s="12">
        <v>2</v>
      </c>
      <c r="P205" s="12">
        <v>1.34</v>
      </c>
      <c r="Q205" s="12">
        <v>0.66</v>
      </c>
    </row>
    <row r="206" spans="1:17" s="46" customFormat="1" ht="12.75" customHeight="1" thickBot="1">
      <c r="A206" s="51">
        <v>26</v>
      </c>
      <c r="B206" s="125"/>
      <c r="C206" s="52">
        <v>4</v>
      </c>
      <c r="D206" s="53" t="s">
        <v>181</v>
      </c>
      <c r="E206" s="54" t="s">
        <v>172</v>
      </c>
      <c r="F206" s="55" t="s">
        <v>154</v>
      </c>
      <c r="G206" s="51" t="s">
        <v>55</v>
      </c>
      <c r="H206" s="51">
        <v>30</v>
      </c>
      <c r="I206" s="51">
        <v>15</v>
      </c>
      <c r="J206" s="51"/>
      <c r="K206" s="51">
        <v>30</v>
      </c>
      <c r="L206" s="51"/>
      <c r="M206" s="51"/>
      <c r="N206" s="51">
        <v>15</v>
      </c>
      <c r="O206" s="51">
        <v>2</v>
      </c>
      <c r="P206" s="51">
        <v>1.34</v>
      </c>
      <c r="Q206" s="51">
        <v>0.66</v>
      </c>
    </row>
    <row r="207" spans="1:17" ht="12.75" customHeight="1">
      <c r="A207" s="12">
        <v>27</v>
      </c>
      <c r="B207" s="120" t="s">
        <v>30</v>
      </c>
      <c r="C207" s="47">
        <v>5</v>
      </c>
      <c r="D207" s="21" t="s">
        <v>182</v>
      </c>
      <c r="E207" s="25" t="s">
        <v>67</v>
      </c>
      <c r="F207" s="26" t="s">
        <v>154</v>
      </c>
      <c r="G207" s="58" t="s">
        <v>56</v>
      </c>
      <c r="H207" s="58">
        <v>15</v>
      </c>
      <c r="I207" s="58">
        <v>50</v>
      </c>
      <c r="J207" s="58"/>
      <c r="K207" s="58">
        <v>15</v>
      </c>
      <c r="L207" s="58"/>
      <c r="M207" s="58"/>
      <c r="N207" s="58">
        <v>50</v>
      </c>
      <c r="O207" s="58">
        <v>3</v>
      </c>
      <c r="P207" s="58">
        <v>0.7</v>
      </c>
      <c r="Q207" s="58">
        <v>2.3</v>
      </c>
    </row>
    <row r="208" spans="1:17" ht="12.75" customHeight="1">
      <c r="A208" s="12">
        <v>28</v>
      </c>
      <c r="B208" s="120"/>
      <c r="C208" s="47">
        <v>5</v>
      </c>
      <c r="D208" s="28" t="s">
        <v>183</v>
      </c>
      <c r="E208" s="25" t="s">
        <v>73</v>
      </c>
      <c r="F208" s="26" t="s">
        <v>154</v>
      </c>
      <c r="G208" s="12" t="s">
        <v>55</v>
      </c>
      <c r="H208" s="12">
        <v>15</v>
      </c>
      <c r="I208" s="12">
        <v>15</v>
      </c>
      <c r="J208" s="12"/>
      <c r="K208" s="12">
        <v>15</v>
      </c>
      <c r="L208" s="12"/>
      <c r="M208" s="12"/>
      <c r="N208" s="12">
        <v>15</v>
      </c>
      <c r="O208" s="12">
        <v>1</v>
      </c>
      <c r="P208" s="12">
        <v>0.5</v>
      </c>
      <c r="Q208" s="12">
        <v>0.5</v>
      </c>
    </row>
    <row r="209" spans="1:17" ht="12.75" customHeight="1">
      <c r="A209" s="12">
        <v>29</v>
      </c>
      <c r="B209" s="120"/>
      <c r="C209" s="47">
        <v>5</v>
      </c>
      <c r="D209" s="28" t="s">
        <v>184</v>
      </c>
      <c r="E209" s="25" t="s">
        <v>74</v>
      </c>
      <c r="F209" s="26" t="s">
        <v>154</v>
      </c>
      <c r="G209" s="12" t="s">
        <v>55</v>
      </c>
      <c r="H209" s="12">
        <v>15</v>
      </c>
      <c r="I209" s="12">
        <v>15</v>
      </c>
      <c r="J209" s="12"/>
      <c r="K209" s="12">
        <v>15</v>
      </c>
      <c r="L209" s="12"/>
      <c r="M209" s="12"/>
      <c r="N209" s="12">
        <v>15</v>
      </c>
      <c r="O209" s="12">
        <v>1</v>
      </c>
      <c r="P209" s="12">
        <v>0.5</v>
      </c>
      <c r="Q209" s="12">
        <v>0.5</v>
      </c>
    </row>
    <row r="210" spans="1:17" ht="12.75" customHeight="1">
      <c r="A210" s="12">
        <v>30</v>
      </c>
      <c r="B210" s="120"/>
      <c r="C210" s="47">
        <v>5</v>
      </c>
      <c r="D210" s="21" t="s">
        <v>185</v>
      </c>
      <c r="E210" s="25" t="s">
        <v>159</v>
      </c>
      <c r="F210" s="26" t="s">
        <v>154</v>
      </c>
      <c r="G210" s="12" t="s">
        <v>55</v>
      </c>
      <c r="H210" s="12">
        <v>60</v>
      </c>
      <c r="I210" s="12">
        <v>0</v>
      </c>
      <c r="J210" s="12"/>
      <c r="K210" s="12">
        <v>60</v>
      </c>
      <c r="L210" s="12"/>
      <c r="M210" s="12"/>
      <c r="N210" s="12">
        <v>0</v>
      </c>
      <c r="O210" s="12">
        <v>2</v>
      </c>
      <c r="P210" s="12">
        <v>2</v>
      </c>
      <c r="Q210" s="12">
        <v>0</v>
      </c>
    </row>
    <row r="211" spans="1:17" ht="12.75" customHeight="1">
      <c r="A211" s="12">
        <v>31</v>
      </c>
      <c r="B211" s="120"/>
      <c r="C211" s="47">
        <v>5</v>
      </c>
      <c r="D211" s="21" t="s">
        <v>187</v>
      </c>
      <c r="E211" s="25" t="s">
        <v>186</v>
      </c>
      <c r="F211" s="26" t="s">
        <v>154</v>
      </c>
      <c r="G211" s="12" t="s">
        <v>55</v>
      </c>
      <c r="H211" s="12">
        <v>15</v>
      </c>
      <c r="I211" s="12">
        <v>15</v>
      </c>
      <c r="J211" s="12"/>
      <c r="K211" s="12">
        <v>15</v>
      </c>
      <c r="L211" s="12"/>
      <c r="M211" s="12"/>
      <c r="N211" s="12">
        <v>15</v>
      </c>
      <c r="O211" s="12">
        <v>1</v>
      </c>
      <c r="P211" s="12">
        <v>0.5</v>
      </c>
      <c r="Q211" s="12">
        <v>0.5</v>
      </c>
    </row>
    <row r="212" spans="1:17" ht="12.75" customHeight="1">
      <c r="A212" s="12">
        <v>32</v>
      </c>
      <c r="B212" s="120"/>
      <c r="C212" s="47">
        <v>6</v>
      </c>
      <c r="D212" s="28" t="s">
        <v>189</v>
      </c>
      <c r="E212" s="25" t="s">
        <v>73</v>
      </c>
      <c r="F212" s="26" t="s">
        <v>154</v>
      </c>
      <c r="G212" s="12" t="s">
        <v>55</v>
      </c>
      <c r="H212" s="12">
        <v>15</v>
      </c>
      <c r="I212" s="12">
        <v>15</v>
      </c>
      <c r="J212" s="12"/>
      <c r="K212" s="12">
        <v>15</v>
      </c>
      <c r="L212" s="12"/>
      <c r="M212" s="12"/>
      <c r="N212" s="12">
        <v>15</v>
      </c>
      <c r="O212" s="12">
        <v>1</v>
      </c>
      <c r="P212" s="12">
        <v>0.5</v>
      </c>
      <c r="Q212" s="12">
        <v>0.5</v>
      </c>
    </row>
    <row r="213" spans="1:17" ht="12.75" customHeight="1">
      <c r="A213" s="12">
        <v>33</v>
      </c>
      <c r="B213" s="120"/>
      <c r="C213" s="47">
        <v>6</v>
      </c>
      <c r="D213" s="28" t="s">
        <v>190</v>
      </c>
      <c r="E213" s="25" t="s">
        <v>74</v>
      </c>
      <c r="F213" s="26" t="s">
        <v>154</v>
      </c>
      <c r="G213" s="12" t="s">
        <v>55</v>
      </c>
      <c r="H213" s="12">
        <v>15</v>
      </c>
      <c r="I213" s="12">
        <v>15</v>
      </c>
      <c r="J213" s="12"/>
      <c r="K213" s="12">
        <v>15</v>
      </c>
      <c r="L213" s="12"/>
      <c r="M213" s="12"/>
      <c r="N213" s="12">
        <v>15</v>
      </c>
      <c r="O213" s="12">
        <v>1</v>
      </c>
      <c r="P213" s="12">
        <v>0.5</v>
      </c>
      <c r="Q213" s="12">
        <v>0.5</v>
      </c>
    </row>
    <row r="214" spans="1:17" ht="12.75" customHeight="1">
      <c r="A214" s="12">
        <v>34</v>
      </c>
      <c r="B214" s="120"/>
      <c r="C214" s="47">
        <v>6</v>
      </c>
      <c r="D214" s="21" t="s">
        <v>193</v>
      </c>
      <c r="E214" s="25" t="s">
        <v>159</v>
      </c>
      <c r="F214" s="26" t="s">
        <v>154</v>
      </c>
      <c r="G214" s="12" t="s">
        <v>55</v>
      </c>
      <c r="H214" s="12">
        <v>60</v>
      </c>
      <c r="I214" s="12">
        <v>0</v>
      </c>
      <c r="J214" s="12"/>
      <c r="K214" s="12">
        <v>60</v>
      </c>
      <c r="L214" s="12"/>
      <c r="M214" s="12"/>
      <c r="N214" s="12">
        <v>0</v>
      </c>
      <c r="O214" s="12">
        <v>2</v>
      </c>
      <c r="P214" s="12">
        <v>2</v>
      </c>
      <c r="Q214" s="12">
        <v>0</v>
      </c>
    </row>
    <row r="215" spans="1:17" ht="12.75" customHeight="1">
      <c r="A215" s="12">
        <v>35</v>
      </c>
      <c r="B215" s="120"/>
      <c r="C215" s="47">
        <v>6</v>
      </c>
      <c r="D215" s="21" t="s">
        <v>194</v>
      </c>
      <c r="E215" s="25" t="s">
        <v>186</v>
      </c>
      <c r="F215" s="26" t="s">
        <v>154</v>
      </c>
      <c r="G215" s="12" t="s">
        <v>55</v>
      </c>
      <c r="H215" s="12">
        <v>15</v>
      </c>
      <c r="I215" s="12">
        <v>15</v>
      </c>
      <c r="J215" s="12"/>
      <c r="K215" s="12">
        <v>15</v>
      </c>
      <c r="L215" s="12"/>
      <c r="M215" s="12"/>
      <c r="N215" s="12">
        <v>15</v>
      </c>
      <c r="O215" s="12">
        <v>1</v>
      </c>
      <c r="P215" s="12">
        <v>0.5</v>
      </c>
      <c r="Q215" s="12">
        <v>0.5</v>
      </c>
    </row>
    <row r="216" spans="1:17" ht="12.75" customHeight="1">
      <c r="A216" s="121" t="s">
        <v>238</v>
      </c>
      <c r="B216" s="122"/>
      <c r="C216" s="122"/>
      <c r="D216" s="122"/>
      <c r="E216" s="122"/>
      <c r="F216" s="122"/>
      <c r="G216" s="123"/>
      <c r="H216" s="49">
        <f>SUM(H181:H215)</f>
        <v>870</v>
      </c>
      <c r="I216" s="49">
        <f aca="true" t="shared" si="22" ref="I216:Q216">SUM(I181:I215)</f>
        <v>590</v>
      </c>
      <c r="J216" s="49">
        <f t="shared" si="22"/>
        <v>30</v>
      </c>
      <c r="K216" s="49">
        <f t="shared" si="22"/>
        <v>840</v>
      </c>
      <c r="L216" s="49">
        <f t="shared" si="22"/>
        <v>0</v>
      </c>
      <c r="M216" s="49">
        <f t="shared" si="22"/>
        <v>0</v>
      </c>
      <c r="N216" s="49">
        <f t="shared" si="22"/>
        <v>590</v>
      </c>
      <c r="O216" s="49">
        <f t="shared" si="22"/>
        <v>54</v>
      </c>
      <c r="P216" s="49">
        <f t="shared" si="22"/>
        <v>31.61</v>
      </c>
      <c r="Q216" s="49">
        <f t="shared" si="22"/>
        <v>22.39</v>
      </c>
    </row>
    <row r="217" ht="12.75" customHeight="1"/>
    <row r="218" ht="12.75" customHeight="1">
      <c r="A218" s="9" t="s">
        <v>37</v>
      </c>
    </row>
    <row r="219" spans="1:14" ht="12.75" customHeight="1">
      <c r="A219" s="114" t="s">
        <v>38</v>
      </c>
      <c r="B219" s="114"/>
      <c r="C219" s="114"/>
      <c r="D219" s="114"/>
      <c r="E219" s="114"/>
      <c r="F219" s="104" t="s">
        <v>39</v>
      </c>
      <c r="G219" s="104"/>
      <c r="H219" s="104"/>
      <c r="I219" s="104"/>
      <c r="J219" s="104"/>
      <c r="K219" s="104" t="s">
        <v>42</v>
      </c>
      <c r="L219" s="104"/>
      <c r="M219" s="104"/>
      <c r="N219" s="104"/>
    </row>
    <row r="220" spans="1:14" ht="61.5" customHeight="1">
      <c r="A220" s="114"/>
      <c r="B220" s="114"/>
      <c r="C220" s="114"/>
      <c r="D220" s="114"/>
      <c r="E220" s="114"/>
      <c r="F220" s="106" t="s">
        <v>40</v>
      </c>
      <c r="G220" s="106"/>
      <c r="H220" s="106" t="s">
        <v>41</v>
      </c>
      <c r="I220" s="106"/>
      <c r="J220" s="106"/>
      <c r="K220" s="106" t="s">
        <v>43</v>
      </c>
      <c r="L220" s="106"/>
      <c r="M220" s="106" t="s">
        <v>44</v>
      </c>
      <c r="N220" s="106"/>
    </row>
    <row r="221" spans="1:14" ht="12.75" customHeight="1">
      <c r="A221" s="108" t="s">
        <v>237</v>
      </c>
      <c r="B221" s="108"/>
      <c r="C221" s="108"/>
      <c r="D221" s="108"/>
      <c r="E221" s="108"/>
      <c r="F221" s="108">
        <v>870</v>
      </c>
      <c r="G221" s="108"/>
      <c r="H221" s="103">
        <f>F221/2520</f>
        <v>0.34523809523809523</v>
      </c>
      <c r="I221" s="103"/>
      <c r="J221" s="103"/>
      <c r="K221" s="108">
        <v>54</v>
      </c>
      <c r="L221" s="108"/>
      <c r="M221" s="103">
        <f>K221/203.6</f>
        <v>0.26522593320235754</v>
      </c>
      <c r="N221" s="103"/>
    </row>
    <row r="222" ht="12.75" customHeight="1"/>
    <row r="223" spans="1:14" ht="12.75" customHeight="1">
      <c r="A223" s="9" t="s">
        <v>34</v>
      </c>
      <c r="F223" s="104" t="s">
        <v>39</v>
      </c>
      <c r="G223" s="104"/>
      <c r="H223" s="104"/>
      <c r="I223" s="104"/>
      <c r="J223" s="104"/>
      <c r="K223" s="104" t="s">
        <v>42</v>
      </c>
      <c r="L223" s="104"/>
      <c r="M223" s="104"/>
      <c r="N223" s="104"/>
    </row>
    <row r="224" spans="6:14" ht="55.5" customHeight="1">
      <c r="F224" s="105" t="s">
        <v>248</v>
      </c>
      <c r="G224" s="106"/>
      <c r="H224" s="106" t="s">
        <v>250</v>
      </c>
      <c r="I224" s="106"/>
      <c r="J224" s="106"/>
      <c r="K224" s="106" t="s">
        <v>247</v>
      </c>
      <c r="L224" s="106"/>
      <c r="M224" s="106" t="s">
        <v>251</v>
      </c>
      <c r="N224" s="106"/>
    </row>
    <row r="225" spans="1:14" ht="12.75" customHeight="1">
      <c r="A225" s="107" t="s">
        <v>35</v>
      </c>
      <c r="B225" s="107"/>
      <c r="C225" s="107"/>
      <c r="D225" s="107"/>
      <c r="E225" s="107"/>
      <c r="F225" s="108">
        <v>2654</v>
      </c>
      <c r="G225" s="108"/>
      <c r="H225" s="103">
        <f>F225/5183</f>
        <v>0.5120586532896007</v>
      </c>
      <c r="I225" s="108"/>
      <c r="J225" s="108"/>
      <c r="K225" s="108">
        <v>105.9</v>
      </c>
      <c r="L225" s="108"/>
      <c r="M225" s="103">
        <f>K225/206</f>
        <v>0.5140776699029127</v>
      </c>
      <c r="N225" s="103"/>
    </row>
    <row r="226" spans="1:14" ht="12.75" customHeight="1">
      <c r="A226" s="107" t="s">
        <v>136</v>
      </c>
      <c r="B226" s="107"/>
      <c r="C226" s="107"/>
      <c r="D226" s="107"/>
      <c r="E226" s="107"/>
      <c r="F226" s="108">
        <v>2520</v>
      </c>
      <c r="G226" s="108"/>
      <c r="H226" s="103">
        <f>F226/5183</f>
        <v>0.4862049006366969</v>
      </c>
      <c r="I226" s="108"/>
      <c r="J226" s="108"/>
      <c r="K226" s="108">
        <v>100.1</v>
      </c>
      <c r="L226" s="108"/>
      <c r="M226" s="103">
        <f>K226/206</f>
        <v>0.48592233009708735</v>
      </c>
      <c r="N226" s="103"/>
    </row>
    <row r="227" ht="12.75" customHeight="1"/>
    <row r="228" spans="1:14" ht="24.75" customHeight="1">
      <c r="A228" s="118" t="s">
        <v>249</v>
      </c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ht="12.75" customHeight="1"/>
    <row r="230" spans="1:20" ht="12.75" customHeight="1">
      <c r="A230" s="115" t="s">
        <v>140</v>
      </c>
      <c r="B230" s="115"/>
      <c r="C230" s="115"/>
      <c r="D230" s="115"/>
      <c r="E230" s="115"/>
      <c r="G230" s="38"/>
      <c r="H230" s="115" t="s">
        <v>142</v>
      </c>
      <c r="I230" s="115"/>
      <c r="J230" s="115"/>
      <c r="K230" s="115"/>
      <c r="L230" s="115"/>
      <c r="M230" s="115"/>
      <c r="N230" s="115"/>
      <c r="O230" s="115"/>
      <c r="P230" s="115"/>
      <c r="T230" s="36"/>
    </row>
    <row r="231" spans="1:20" ht="12.75" customHeight="1">
      <c r="A231" s="37"/>
      <c r="B231" s="37"/>
      <c r="C231" s="37"/>
      <c r="D231" s="37"/>
      <c r="E231" s="37"/>
      <c r="G231" s="38"/>
      <c r="H231" s="115" t="s">
        <v>143</v>
      </c>
      <c r="I231" s="115"/>
      <c r="J231" s="115"/>
      <c r="K231" s="115"/>
      <c r="L231" s="115"/>
      <c r="M231" s="115"/>
      <c r="N231" s="115"/>
      <c r="O231" s="115"/>
      <c r="P231" s="115"/>
      <c r="S231" s="36"/>
      <c r="T231" s="36"/>
    </row>
    <row r="232" spans="1:20" ht="12.75" customHeight="1">
      <c r="A232" s="148" t="s">
        <v>261</v>
      </c>
      <c r="B232" s="148"/>
      <c r="C232" s="148"/>
      <c r="D232" s="148"/>
      <c r="E232" s="148"/>
      <c r="H232" s="148" t="s">
        <v>262</v>
      </c>
      <c r="I232" s="148"/>
      <c r="J232" s="148"/>
      <c r="K232" s="148"/>
      <c r="L232" s="148"/>
      <c r="M232" s="148"/>
      <c r="N232" s="148"/>
      <c r="O232" s="148"/>
      <c r="P232" s="148"/>
      <c r="S232" s="36"/>
      <c r="T232" s="36"/>
    </row>
    <row r="233" spans="1:20" ht="12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S233" s="36"/>
      <c r="T233" s="36"/>
    </row>
    <row r="234" spans="1:20" ht="12.75" customHeight="1">
      <c r="A234" s="37"/>
      <c r="B234" s="37"/>
      <c r="C234" s="37"/>
      <c r="D234" s="37"/>
      <c r="E234" s="37"/>
      <c r="S234" s="36"/>
      <c r="T234" s="36"/>
    </row>
    <row r="235" spans="1:20" ht="12.75" customHeight="1">
      <c r="A235" s="115" t="s">
        <v>139</v>
      </c>
      <c r="B235" s="115"/>
      <c r="C235" s="115"/>
      <c r="D235" s="115"/>
      <c r="E235" s="115"/>
      <c r="H235" s="115" t="s">
        <v>141</v>
      </c>
      <c r="I235" s="115"/>
      <c r="J235" s="115"/>
      <c r="K235" s="115"/>
      <c r="L235" s="115"/>
      <c r="M235" s="115"/>
      <c r="N235" s="115"/>
      <c r="O235" s="115"/>
      <c r="P235" s="115"/>
      <c r="S235" s="36"/>
      <c r="T235" s="36"/>
    </row>
    <row r="236" spans="1:20" ht="12.75" customHeight="1">
      <c r="A236" s="37"/>
      <c r="B236" s="37"/>
      <c r="C236" s="37"/>
      <c r="D236" s="37"/>
      <c r="E236" s="37"/>
      <c r="T236" s="36"/>
    </row>
    <row r="237" spans="1:20" ht="12.75" customHeight="1">
      <c r="A237" s="148" t="s">
        <v>264</v>
      </c>
      <c r="B237" s="148"/>
      <c r="C237" s="148"/>
      <c r="D237" s="148"/>
      <c r="E237" s="148"/>
      <c r="H237" s="149" t="s">
        <v>263</v>
      </c>
      <c r="I237" s="149"/>
      <c r="J237" s="149"/>
      <c r="K237" s="149"/>
      <c r="L237" s="149"/>
      <c r="M237" s="149"/>
      <c r="N237" s="149"/>
      <c r="O237" s="149"/>
      <c r="P237" s="149"/>
      <c r="S237" s="36"/>
      <c r="T237" s="36"/>
    </row>
    <row r="238" spans="1:20" ht="12.75" customHeight="1">
      <c r="A238" s="115"/>
      <c r="B238" s="115"/>
      <c r="C238" s="115"/>
      <c r="D238" s="115"/>
      <c r="E238" s="115"/>
      <c r="G238" s="39"/>
      <c r="H238" s="151"/>
      <c r="I238" s="151"/>
      <c r="J238" s="151"/>
      <c r="K238" s="151"/>
      <c r="L238" s="151"/>
      <c r="M238" s="151"/>
      <c r="N238" s="151"/>
      <c r="O238" s="151"/>
      <c r="P238" s="151"/>
      <c r="S238" s="36"/>
      <c r="T238" s="36"/>
    </row>
    <row r="239" spans="1:20" ht="12.75" customHeight="1">
      <c r="A239" s="115"/>
      <c r="B239" s="115"/>
      <c r="C239" s="115"/>
      <c r="D239" s="115"/>
      <c r="E239" s="115"/>
      <c r="G239" s="38"/>
      <c r="H239" s="115"/>
      <c r="I239" s="115"/>
      <c r="J239" s="115"/>
      <c r="K239" s="115"/>
      <c r="L239" s="115"/>
      <c r="M239" s="115"/>
      <c r="N239" s="115"/>
      <c r="O239" s="115"/>
      <c r="P239" s="115"/>
      <c r="S239" s="36"/>
      <c r="T239" s="36"/>
    </row>
    <row r="240" spans="1:20" ht="12.75" customHeight="1">
      <c r="A240" s="36"/>
      <c r="B240" s="36"/>
      <c r="C240" s="36"/>
      <c r="D240" s="36"/>
      <c r="E240" s="36"/>
      <c r="S240" s="36"/>
      <c r="T240" s="36"/>
    </row>
    <row r="241" spans="1:42" ht="12.75" customHeight="1">
      <c r="A241" s="150" t="s">
        <v>258</v>
      </c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</row>
    <row r="242" spans="1:42" ht="12.75" customHeight="1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</row>
    <row r="243" spans="1:42" ht="12.75" customHeight="1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</row>
    <row r="244" spans="1:42" ht="12.75" customHeight="1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</row>
    <row r="245" spans="1:42" ht="12.75" customHeight="1">
      <c r="A245" s="150" t="s">
        <v>259</v>
      </c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</row>
    <row r="246" spans="1:42" ht="12.75" customHeight="1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</row>
    <row r="247" spans="1:42" ht="12.75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</row>
    <row r="248" spans="1:42" ht="12.75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</row>
    <row r="249" spans="1:42" ht="12.7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</row>
  </sheetData>
  <sheetProtection/>
  <mergeCells count="122">
    <mergeCell ref="H237:P237"/>
    <mergeCell ref="A241:Q243"/>
    <mergeCell ref="A245:Q248"/>
    <mergeCell ref="A238:E238"/>
    <mergeCell ref="A235:E235"/>
    <mergeCell ref="H238:P238"/>
    <mergeCell ref="E178:E180"/>
    <mergeCell ref="H179:I179"/>
    <mergeCell ref="F178:F180"/>
    <mergeCell ref="H235:P235"/>
    <mergeCell ref="J179:N179"/>
    <mergeCell ref="F219:J219"/>
    <mergeCell ref="P179:Q179"/>
    <mergeCell ref="K225:L225"/>
    <mergeCell ref="A232:E232"/>
    <mergeCell ref="H232:P232"/>
    <mergeCell ref="N19:N20"/>
    <mergeCell ref="A69:G69"/>
    <mergeCell ref="C68:G68"/>
    <mergeCell ref="C120:G120"/>
    <mergeCell ref="A121:G121"/>
    <mergeCell ref="B70:B120"/>
    <mergeCell ref="B21:B68"/>
    <mergeCell ref="C17:C20"/>
    <mergeCell ref="E29:E30"/>
    <mergeCell ref="E71:E72"/>
    <mergeCell ref="A177:Q177"/>
    <mergeCell ref="D178:D180"/>
    <mergeCell ref="A163:G163"/>
    <mergeCell ref="G178:G180"/>
    <mergeCell ref="H220:J220"/>
    <mergeCell ref="K220:L220"/>
    <mergeCell ref="M220:N220"/>
    <mergeCell ref="O179:O180"/>
    <mergeCell ref="A175:Q175"/>
    <mergeCell ref="C178:C180"/>
    <mergeCell ref="A162:G162"/>
    <mergeCell ref="J18:N18"/>
    <mergeCell ref="A178:A180"/>
    <mergeCell ref="A17:A20"/>
    <mergeCell ref="A165:Q165"/>
    <mergeCell ref="O18:O20"/>
    <mergeCell ref="B17:B20"/>
    <mergeCell ref="H18:I19"/>
    <mergeCell ref="J19:M19"/>
    <mergeCell ref="B178:B180"/>
    <mergeCell ref="A7:Q7"/>
    <mergeCell ref="A8:Q8"/>
    <mergeCell ref="A9:Q9"/>
    <mergeCell ref="A10:Q10"/>
    <mergeCell ref="A11:Q11"/>
    <mergeCell ref="C143:G143"/>
    <mergeCell ref="G17:G20"/>
    <mergeCell ref="F17:F20"/>
    <mergeCell ref="C95:G95"/>
    <mergeCell ref="B122:B161"/>
    <mergeCell ref="A12:Q12"/>
    <mergeCell ref="A13:Q13"/>
    <mergeCell ref="A14:Q14"/>
    <mergeCell ref="C45:G45"/>
    <mergeCell ref="A16:Q16"/>
    <mergeCell ref="D17:D20"/>
    <mergeCell ref="E17:E20"/>
    <mergeCell ref="O17:Q17"/>
    <mergeCell ref="H17:N17"/>
    <mergeCell ref="P18:Q19"/>
    <mergeCell ref="H178:N178"/>
    <mergeCell ref="M225:N225"/>
    <mergeCell ref="B207:B215"/>
    <mergeCell ref="M221:N221"/>
    <mergeCell ref="M224:N224"/>
    <mergeCell ref="A216:G216"/>
    <mergeCell ref="A221:E221"/>
    <mergeCell ref="B181:B191"/>
    <mergeCell ref="B192:B206"/>
    <mergeCell ref="F221:G221"/>
    <mergeCell ref="A239:E239"/>
    <mergeCell ref="H239:P239"/>
    <mergeCell ref="A230:E230"/>
    <mergeCell ref="F220:G220"/>
    <mergeCell ref="K219:N219"/>
    <mergeCell ref="K223:N223"/>
    <mergeCell ref="F225:G225"/>
    <mergeCell ref="H224:J224"/>
    <mergeCell ref="K224:L224"/>
    <mergeCell ref="A237:E237"/>
    <mergeCell ref="A219:E220"/>
    <mergeCell ref="H230:P230"/>
    <mergeCell ref="H231:P231"/>
    <mergeCell ref="C141:G141"/>
    <mergeCell ref="H225:J225"/>
    <mergeCell ref="K226:L226"/>
    <mergeCell ref="O178:Q178"/>
    <mergeCell ref="C161:G161"/>
    <mergeCell ref="F226:G226"/>
    <mergeCell ref="A228:N228"/>
    <mergeCell ref="C36:G36"/>
    <mergeCell ref="C43:G43"/>
    <mergeCell ref="C44:G44"/>
    <mergeCell ref="C109:G109"/>
    <mergeCell ref="C118:G118"/>
    <mergeCell ref="C119:G119"/>
    <mergeCell ref="E54:E55"/>
    <mergeCell ref="C60:G60"/>
    <mergeCell ref="C66:G66"/>
    <mergeCell ref="C85:G85"/>
    <mergeCell ref="M226:N226"/>
    <mergeCell ref="F223:J223"/>
    <mergeCell ref="F224:G224"/>
    <mergeCell ref="A226:E226"/>
    <mergeCell ref="K221:L221"/>
    <mergeCell ref="H226:J226"/>
    <mergeCell ref="A225:E225"/>
    <mergeCell ref="H221:J221"/>
    <mergeCell ref="C135:G135"/>
    <mergeCell ref="C94:G94"/>
    <mergeCell ref="C154:G154"/>
    <mergeCell ref="C159:G159"/>
    <mergeCell ref="C67:G67"/>
    <mergeCell ref="C160:G160"/>
    <mergeCell ref="C142:G142"/>
    <mergeCell ref="C93:G93"/>
  </mergeCells>
  <printOptions/>
  <pageMargins left="0.31496062992125984" right="0.31496062992125984" top="0.3937007874015748" bottom="0.31496062992125984" header="0.15748031496062992" footer="0.2755905511811024"/>
  <pageSetup fitToHeight="0" horizontalDpi="600" verticalDpi="600" orientation="portrait" paperSize="9" scale="80" r:id="rId2"/>
  <rowBreaks count="3" manualBreakCount="3">
    <brk id="69" max="16" man="1"/>
    <brk id="149" max="16" man="1"/>
    <brk id="216" max="16" man="1"/>
  </rowBreaks>
  <colBreaks count="1" manualBreakCount="1">
    <brk id="17" max="26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Ela</cp:lastModifiedBy>
  <cp:lastPrinted>2013-07-15T08:44:09Z</cp:lastPrinted>
  <dcterms:created xsi:type="dcterms:W3CDTF">2008-01-11T09:51:38Z</dcterms:created>
  <dcterms:modified xsi:type="dcterms:W3CDTF">2014-02-17T12:01:29Z</dcterms:modified>
  <cp:category/>
  <cp:version/>
  <cp:contentType/>
  <cp:contentStatus/>
</cp:coreProperties>
</file>