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plan studiów" sheetId="1" r:id="rId1"/>
  </sheets>
  <definedNames>
    <definedName name="_xlnm.Print_Area" localSheetId="0">'plan studiów'!$A$1:$S$347</definedName>
  </definedNames>
  <calcPr fullCalcOnLoad="1"/>
</workbook>
</file>

<file path=xl/sharedStrings.xml><?xml version="1.0" encoding="utf-8"?>
<sst xmlns="http://schemas.openxmlformats.org/spreadsheetml/2006/main" count="1121" uniqueCount="262">
  <si>
    <t>Punkty ECTS</t>
  </si>
  <si>
    <t>Forma oceny</t>
  </si>
  <si>
    <t>GODZINY ZAJĘĆ</t>
  </si>
  <si>
    <t>OGÓŁEM</t>
  </si>
  <si>
    <t>w tym: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</si>
  <si>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</si>
  <si>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</si>
  <si>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</si>
  <si>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</si>
  <si>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</si>
  <si>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</si>
  <si>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</si>
  <si>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</si>
  <si>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</si>
  <si>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</si>
  <si>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</si>
  <si>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</si>
  <si>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</si>
  <si>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</si>
  <si>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</si>
  <si>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</si>
  <si>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</si>
  <si>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</si>
  <si>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</si>
  <si>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</si>
  <si>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</si>
  <si>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</si>
  <si>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BILANS godzin i punktów ECTS modułów wybieralnych:</t>
  </si>
  <si>
    <t>Nazwa modułu wybieralnego</t>
  </si>
  <si>
    <t>GODZINY</t>
  </si>
  <si>
    <t>suma  godzin</t>
  </si>
  <si>
    <t>udział procentowy w stosunku do wszystkich godzin w planie studiów</t>
  </si>
  <si>
    <t>PUNKTY ECTS</t>
  </si>
  <si>
    <t>suma  punktów ECTS</t>
  </si>
  <si>
    <t>w tym: samodzielna praca studenta</t>
  </si>
  <si>
    <t>PRACA DYPLOMOWA</t>
  </si>
  <si>
    <t>ZO</t>
  </si>
  <si>
    <t>Z</t>
  </si>
  <si>
    <t>E</t>
  </si>
  <si>
    <t>RAZEM</t>
  </si>
  <si>
    <t>Bezpieczeństwo i higiena pracy z podstawami ergonomii</t>
  </si>
  <si>
    <t>Język obcy</t>
  </si>
  <si>
    <t>Technologia informacyjna</t>
  </si>
  <si>
    <t>Ochrona własności intelektualnej</t>
  </si>
  <si>
    <t>Gatunki dziennikarskie</t>
  </si>
  <si>
    <t>Seminarium dyplomowe</t>
  </si>
  <si>
    <t>udział procentowy w stosunku do wszystkich punktów ECTS w planie studiów</t>
  </si>
  <si>
    <t>Konsultacje z nauczycielem</t>
  </si>
  <si>
    <t>Najnowsza historia Polski w kontekście europejskim</t>
  </si>
  <si>
    <t>RAZEM GODZIN DYDAKTYCZNYCH</t>
  </si>
  <si>
    <t>Nazwa MODUŁU</t>
  </si>
  <si>
    <t>PO</t>
  </si>
  <si>
    <t>PZ</t>
  </si>
  <si>
    <t>SD</t>
  </si>
  <si>
    <t>BHP.05.1.W</t>
  </si>
  <si>
    <t>JO.01.2.C</t>
  </si>
  <si>
    <t>TI.02.3.C</t>
  </si>
  <si>
    <t>JO.01.4.C</t>
  </si>
  <si>
    <t>JO.01.5.C</t>
  </si>
  <si>
    <t>OWI.04.5.W</t>
  </si>
  <si>
    <t>JO.01.3.C</t>
  </si>
  <si>
    <t>PD</t>
  </si>
  <si>
    <t>praca z bezpośrednim udziałem nauczyciela</t>
  </si>
  <si>
    <t>PKO.06.1.W</t>
  </si>
  <si>
    <t>PKO.07.2.W</t>
  </si>
  <si>
    <t>SEMINARIUM DYPLOMOWE</t>
  </si>
  <si>
    <t>PLAN STUDIÓW</t>
  </si>
  <si>
    <r>
      <t>profil kształcenia:</t>
    </r>
    <r>
      <rPr>
        <b/>
        <sz val="10"/>
        <rFont val="Times New Roman"/>
        <family val="1"/>
      </rPr>
      <t xml:space="preserve"> praktyczny</t>
    </r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</si>
  <si>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</si>
  <si>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</si>
  <si>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</si>
  <si>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</si>
  <si>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</si>
  <si>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</si>
  <si>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</t>
    </r>
    <r>
      <rPr>
        <b/>
        <sz val="10"/>
        <rFont val="Arial"/>
        <family val="2"/>
      </rPr>
      <t>K -</t>
    </r>
    <r>
      <rPr>
        <sz val="10"/>
        <rFont val="Arial"/>
        <family val="0"/>
      </rPr>
      <t xml:space="preserve"> konwersatoria,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.- seminarium, </t>
    </r>
    <r>
      <rPr>
        <b/>
        <sz val="10"/>
        <rFont val="Arial"/>
        <family val="2"/>
      </rPr>
      <t>PZ.</t>
    </r>
    <r>
      <rPr>
        <sz val="10"/>
        <rFont val="Arial"/>
        <family val="0"/>
      </rPr>
      <t xml:space="preserve"> - praktyki zawodowe</t>
    </r>
  </si>
  <si>
    <t>Praca dyplomowa</t>
  </si>
  <si>
    <t>OPIS MODUŁÓW NA KIERUNKU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</si>
  <si>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obszar nuk humanistycznych i obszar nauk społecznych</t>
    </r>
  </si>
  <si>
    <t>NRK.20.1.K</t>
  </si>
  <si>
    <t>NRK.22.1.W</t>
  </si>
  <si>
    <t>NRK.22.1.C</t>
  </si>
  <si>
    <t>NRK.31.1.C</t>
  </si>
  <si>
    <t>NRK.34.1.C</t>
  </si>
  <si>
    <t>NRK.44.1.C</t>
  </si>
  <si>
    <t>NRK.45.1.C</t>
  </si>
  <si>
    <t>Wstęp do nauki o kulturze</t>
  </si>
  <si>
    <t>Współczesna kultura audiowizualna i popularna</t>
  </si>
  <si>
    <t>Podstawy wiedzy o komunikowaniu</t>
  </si>
  <si>
    <t>Pragmatyka i kultura języka</t>
  </si>
  <si>
    <t>Technologia multimediow i nowych mediów</t>
  </si>
  <si>
    <t>Techniki reklamowe</t>
  </si>
  <si>
    <t>Warsztaty medialno-reklamowe</t>
  </si>
  <si>
    <t>Przedmiot kształcenia ogólnego 1</t>
  </si>
  <si>
    <t>K</t>
  </si>
  <si>
    <t>SiK</t>
  </si>
  <si>
    <t>MiDZ</t>
  </si>
  <si>
    <t>WMR</t>
  </si>
  <si>
    <t>NRK.58.1.C</t>
  </si>
  <si>
    <t>NRK.07.2.K</t>
  </si>
  <si>
    <t>NRK.27.2.W</t>
  </si>
  <si>
    <t>NRK.45.2.C</t>
  </si>
  <si>
    <t>NRK.58.2.C</t>
  </si>
  <si>
    <t>NRK.PZ.2</t>
  </si>
  <si>
    <t>Wybrane zagadnienia wiedzy o kulturze: teatr, film, literatura, sztuka, religia, folklor, dziedzictwo kulturowe</t>
  </si>
  <si>
    <t>Semiotyka kultury / Dzieje kultury polskiej</t>
  </si>
  <si>
    <t>Komunikacja społeczna</t>
  </si>
  <si>
    <t>Komunikacja interpersonalna i zasady negocjacji / Komunikacja niewerbalna i sztuka autoprezentacji</t>
  </si>
  <si>
    <t>Nauka o mediach</t>
  </si>
  <si>
    <t>Retoryka praktyczna</t>
  </si>
  <si>
    <t>Fotografia cyfrowa i obróbka zdjęć / Fotografia artystyczna</t>
  </si>
  <si>
    <t>Przedmiot kształcenia ogólnego 2</t>
  </si>
  <si>
    <t>Praktyki zawodowe (80 godz. - 2 tyg.)</t>
  </si>
  <si>
    <t>NRK.02.3.W</t>
  </si>
  <si>
    <t>NRK.06.3.K</t>
  </si>
  <si>
    <t>NRK.30.3.C</t>
  </si>
  <si>
    <t>NRK.58.3.C</t>
  </si>
  <si>
    <t>NRK.PZ.3</t>
  </si>
  <si>
    <t>Filozofia wspołczesności</t>
  </si>
  <si>
    <t>Antropologia społeczno-kulturowa</t>
  </si>
  <si>
    <t>Wiedza o literaturze i analiza dzieła literackiego / Arcydzieła literatury polskiej i światowej</t>
  </si>
  <si>
    <t>Redakcja i korekta tekstu</t>
  </si>
  <si>
    <t>Podstawy ekonomii i przedsiębiorczości</t>
  </si>
  <si>
    <t>NRK.04.4.W</t>
  </si>
  <si>
    <t>NRK.07.4.K</t>
  </si>
  <si>
    <t>NRK.19.4.W</t>
  </si>
  <si>
    <t>NRK.58.4.C</t>
  </si>
  <si>
    <t>NRK.PZ.4</t>
  </si>
  <si>
    <t>Socjologia kultury i mediów</t>
  </si>
  <si>
    <t>Krótkie formy filmowe / Reportaż radiowy</t>
  </si>
  <si>
    <t>Planowanie kampanii promocyjno-reklamowych</t>
  </si>
  <si>
    <t>NRK.21.5.C</t>
  </si>
  <si>
    <t>NRK.47.5.C</t>
  </si>
  <si>
    <t>NRK.58.5.C</t>
  </si>
  <si>
    <t>NRK.PZ.5</t>
  </si>
  <si>
    <t>NRK.59.5.S</t>
  </si>
  <si>
    <t>Animacja kultury / Organizacja życia kulturalno-edukacyjnego w regionie</t>
  </si>
  <si>
    <t>Analiza dzieła filmowego i teatralnego / Analiza dzieła sztuk plastycznych</t>
  </si>
  <si>
    <t>Badanie społecznego i kulturowego oddziaływania mediów</t>
  </si>
  <si>
    <t>Podstawy DTP z elementami poligrafii</t>
  </si>
  <si>
    <t>Badania marketingowe / Badania potrzeb konsumenckich</t>
  </si>
  <si>
    <t>ZO+E</t>
  </si>
  <si>
    <t>NRK.07.6.K</t>
  </si>
  <si>
    <t>NRK.35.6.C</t>
  </si>
  <si>
    <t>NRK.58.6.C</t>
  </si>
  <si>
    <t>NRK.59.6.S</t>
  </si>
  <si>
    <t>NRK.PD.6</t>
  </si>
  <si>
    <t>Projektowanie i administrowanie stron www</t>
  </si>
  <si>
    <t>Moduł KULTURA WSPÓŁCZESNA (K) – część obowiązkowa</t>
  </si>
  <si>
    <t>Moduł KULTURA WSPÓŁCZESNA (K) – część wybieralna</t>
  </si>
  <si>
    <t>Moduł SPOŁECZEŃSTWO I KOMUNIKACJA (SiK) – część obowiązkowa</t>
  </si>
  <si>
    <t>Moduł SPOŁECZEŃSTWO I KOMUNIKACJA (SiK) – część wybieralna</t>
  </si>
  <si>
    <t>Moduł MEDIA I DZIENNIKARSTWO (MiDZ) – część wybieralna</t>
  </si>
  <si>
    <t>Moduł MEDIA I DZIENNIKARSTWO (MiDZ) – część obowiązkowa</t>
  </si>
  <si>
    <t>Moduł WARSZTATY MEDIALNO-REKLAMOWE (WMR) –  obowiązkowy</t>
  </si>
  <si>
    <t>Moduł PRACA DYPLOMOWA (PD) – obowiązkowy</t>
  </si>
  <si>
    <t>Moduł SEMINARIUM DYPLOMOWE (SD) – wybieralny</t>
  </si>
  <si>
    <t>Moduł PRAKTYKI ZAWODOWE (PZ) – wybieralny</t>
  </si>
  <si>
    <t>Seminarium dyplomowe (SD)</t>
  </si>
  <si>
    <t>Praktyki zawodowe (PZ)</t>
  </si>
  <si>
    <t>Kultura współczesna (K) – część wybieralna</t>
  </si>
  <si>
    <t>Media i dziennikarstwo (MiDZ) – część wybieralna</t>
  </si>
  <si>
    <t>Przedmioty ogólne (PO) – część wybieralna</t>
  </si>
  <si>
    <t>Społeczeństwo i komunikacja (SiK) – część wybieralna</t>
  </si>
  <si>
    <t>NRK.01.1.K</t>
  </si>
  <si>
    <t>NRK.05.1.K</t>
  </si>
  <si>
    <t>KIERUNEK: Nowe media, reklama, kultura współczesna</t>
  </si>
  <si>
    <t>PRZEDMIOTY/MODUŁY KIERUNKU nowe media, reklama, kultura współczesna</t>
  </si>
  <si>
    <t>ZMiR</t>
  </si>
  <si>
    <t>Moduł ZARZĄDZANIE, MARKETING I REKLAMA (ZMiR) – część obowiązkowa</t>
  </si>
  <si>
    <t>Moduł ZARZĄDZANIE, MARKETING I REKLAMA (ZMiR) – część wybieralna</t>
  </si>
  <si>
    <t>Zarządzanie, marketing i reklama (ZMiR) – część wybieralna</t>
  </si>
  <si>
    <t>Psychologia społeczna</t>
  </si>
  <si>
    <t>NRK.54.5.C / NRK.55.5.C</t>
  </si>
  <si>
    <t>NRK.38.4.C / NRK.39.4.C</t>
  </si>
  <si>
    <t>NRK.40.2.C / NRK.41.2.C</t>
  </si>
  <si>
    <t>NRK.23.2.C / NRK.24.2.C</t>
  </si>
  <si>
    <t>NRK.08.5.C / NRK.09.5.C</t>
  </si>
  <si>
    <t>NRK.16.2.K / NRK.17.2.K</t>
  </si>
  <si>
    <t>Projektowanie graficzne</t>
  </si>
  <si>
    <t xml:space="preserve">Poziom kształcenia: studia pierwszego stopnia, niestacjonarne </t>
  </si>
  <si>
    <t>w tym: z bezpośrednim udziałem nauczyciela akademickiego</t>
  </si>
  <si>
    <t>z bespośrednim udziałem nauczyciela akademickiego</t>
  </si>
  <si>
    <r>
      <t xml:space="preserve">* w szczególnych przypadkach </t>
    </r>
    <r>
      <rPr>
        <i/>
        <sz val="10"/>
        <rFont val="Arial"/>
        <family val="2"/>
      </rPr>
      <t>wychowanie fizyczne</t>
    </r>
    <r>
      <rPr>
        <sz val="10"/>
        <rFont val="Arial"/>
        <family val="2"/>
      </rPr>
      <t xml:space="preserve"> zastąpić można przedmiotem </t>
    </r>
    <r>
      <rPr>
        <i/>
        <sz val="10"/>
        <rFont val="Arial"/>
        <family val="2"/>
      </rPr>
      <t>wiedza o zdrowiu i kulturze fizycznej</t>
    </r>
  </si>
  <si>
    <t xml:space="preserve">z bespośrednim udziałem nauczyciela </t>
  </si>
  <si>
    <t>z bespośrednim udziałem nauczyciela</t>
  </si>
  <si>
    <t>Moduł PRZEDMIOTY OGÓLNOUCZELNIANE  (PO) – część obowiązkowa</t>
  </si>
  <si>
    <t>Moduł PRZEDMIOTY OGÓLNOUCZELNIANE  (PO) – część wybieralna</t>
  </si>
  <si>
    <t>Sprawdził koordynator ds. Systemu ECTS</t>
  </si>
  <si>
    <t>praca własna studenta</t>
  </si>
  <si>
    <t>Realizacja obrazu filmowego i telewizyjnego</t>
  </si>
  <si>
    <t>Podstawy kompozycji i aranżacji plastycznej</t>
  </si>
  <si>
    <t>FiF</t>
  </si>
  <si>
    <t>Historia sztuki filmowej</t>
  </si>
  <si>
    <t>Techniki fotograficzne</t>
  </si>
  <si>
    <t>Grafika animacyjna / Film animowany</t>
  </si>
  <si>
    <t>Historia fotografii</t>
  </si>
  <si>
    <t>Film dokumentalny / Fotografia dokumentalna i prasowa</t>
  </si>
  <si>
    <t>Fotografia przyrodnicza / Fotografia kreacyjna</t>
  </si>
  <si>
    <t>Muzyka i dźwięk w filmie / Fotografia ilustracyjna i reklamowa</t>
  </si>
  <si>
    <t>Moduł FOTOGRAFIA I FILM (FiF) – część obowiązkowa</t>
  </si>
  <si>
    <t>Moduł FOTOGRAFIA I FILM (FiF) – część wybieralna</t>
  </si>
  <si>
    <t>Fotografia i film (FiF) - częśc wybieralna</t>
  </si>
  <si>
    <t>konsultacje</t>
  </si>
  <si>
    <t>Praktyki zawodowe (120 godz. - 3 tyg.)</t>
  </si>
  <si>
    <t>SPECJALNOŚĆ: Fotografia i film</t>
  </si>
  <si>
    <t>NRK/F.01.4.C</t>
  </si>
  <si>
    <t>NRK/F.02.4.K</t>
  </si>
  <si>
    <t>NRK/F.04.5.C</t>
  </si>
  <si>
    <t>NRK/F.05.5.W / NRK/F.06.5.W</t>
  </si>
  <si>
    <t>NRK/F.12.6.C / NRK/F.13.6.C</t>
  </si>
  <si>
    <t>NRK.PZ.56</t>
  </si>
  <si>
    <t>Zarządzanie, organizacja i finansowanie – działalność kulturalna i muzealnicza / Środowisko i organizacja pracy fotografa i filmowca</t>
  </si>
  <si>
    <t>NRK/F.07.6.C     NRK/F08.6.C</t>
  </si>
  <si>
    <t>NRK/F.14.6.C / NRK/F.15.6.C</t>
  </si>
  <si>
    <t>Zatwierdził Dyrektor Instytutu Społeczno - Artystycznego</t>
  </si>
  <si>
    <t>BILANS godzin i punktów ECTS zajęć o charakterze praktycznym:</t>
  </si>
  <si>
    <t xml:space="preserve">Nazwa </t>
  </si>
  <si>
    <t>ćwiczenia</t>
  </si>
  <si>
    <t>warsztaty</t>
  </si>
  <si>
    <t>praktyki zawodowe</t>
  </si>
  <si>
    <t>INSTYTUT Społeczno-Artystyczny</t>
  </si>
  <si>
    <t>Zatwierdzono uchwałą Senatu: 3/I/13</t>
  </si>
  <si>
    <t>Zmiany  i specjalności wprowadzono uchwałami Senatu: 18/IV/14 i 12/III/15</t>
  </si>
  <si>
    <t>przedmiot do wyboru (student może wybrac jeden z dwóch proponowanych przedmiotów)</t>
  </si>
  <si>
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</si>
  <si>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t>NRK.64.2.K</t>
  </si>
  <si>
    <t>NRK.67.2.C</t>
  </si>
  <si>
    <t>NRK.60.3.K / NRK.61.3.K</t>
  </si>
  <si>
    <t>NRK.60.4.K / NRK.61.4.K</t>
  </si>
  <si>
    <t>NRK.68.3.W</t>
  </si>
  <si>
    <t>NRK.69.4.C</t>
  </si>
  <si>
    <t>NRK.62.5.C / NRK.63.5.C</t>
  </si>
  <si>
    <t>NRK/F.16.5.C</t>
  </si>
  <si>
    <t>NRK/F.17.6.C</t>
  </si>
  <si>
    <t>NRK/F.18.6.C / NRK/F.19.6.C</t>
  </si>
  <si>
    <r>
      <t xml:space="preserve">Program obowiązuje od roku akademickiego </t>
    </r>
    <r>
      <rPr>
        <b/>
        <sz val="12"/>
        <rFont val="Times New Roman"/>
        <family val="1"/>
      </rPr>
      <t>2017/2018</t>
    </r>
  </si>
  <si>
    <t>W</t>
  </si>
  <si>
    <t>Ćw</t>
  </si>
  <si>
    <t>S</t>
  </si>
  <si>
    <t>NRK.75.3.C</t>
  </si>
  <si>
    <t>NRK.76.3.C</t>
  </si>
  <si>
    <t>Copywriting i creative writing</t>
  </si>
  <si>
    <t>NRK.74.4.K</t>
  </si>
  <si>
    <t>Nowe media i media społecznościowe</t>
  </si>
  <si>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  - zaliczenie</t>
    </r>
  </si>
  <si>
    <r>
      <rPr>
        <b/>
        <sz val="8"/>
        <rFont val="Arial"/>
        <family val="2"/>
      </rPr>
      <t>ZO</t>
    </r>
    <r>
      <rPr>
        <sz val="8"/>
        <rFont val="Arial"/>
        <family val="2"/>
      </rPr>
      <t xml:space="preserve"> - zaliczenie z oceną</t>
    </r>
  </si>
  <si>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 xml:space="preserve">  - egzamin</t>
    </r>
  </si>
  <si>
    <t>1 tydz. praktyk = 40 godz.</t>
  </si>
  <si>
    <t>1 miesiąc praktyk = 4 tyg.</t>
  </si>
  <si>
    <t>Zatwierdził Kierownik Kultury, Mediów i Języków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</si>
  <si>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7"/>
        <rFont val="Times New Roman"/>
        <family val="1"/>
      </rPr>
      <t>Nowe media, reklama, kultura współczesna".</t>
    </r>
    <r>
      <rPr>
        <sz val="7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</si>
  <si>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7"/>
        <rFont val="Times New Roman"/>
        <family val="1"/>
      </rPr>
      <t>nowe media, reklama, kultura współczesna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specjalności </t>
    </r>
    <r>
      <rPr>
        <i/>
        <sz val="7"/>
        <rFont val="Times New Roman"/>
        <family val="1"/>
      </rPr>
      <t>grafika komputerowa</t>
    </r>
    <r>
      <rPr>
        <sz val="7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</si>
  <si>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7"/>
        <rFont val="Times New Roman"/>
        <family val="1"/>
      </rPr>
      <t>nowe media reklama, kultura współczesna</t>
    </r>
    <r>
      <rPr>
        <sz val="7"/>
        <rFont val="Times New Roman"/>
        <family val="1"/>
      </rPr>
      <t xml:space="preserve">, specjalność: </t>
    </r>
    <r>
      <rPr>
        <i/>
        <sz val="7"/>
        <rFont val="Times New Roman"/>
        <family val="1"/>
      </rPr>
      <t>fotografia i film</t>
    </r>
    <r>
      <rPr>
        <sz val="7"/>
        <rFont val="Times New Roman"/>
        <family val="1"/>
      </rPr>
      <t>.</t>
    </r>
  </si>
  <si>
    <t>Zmiany uchwałą Senatu: 35/VI/16 i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</si>
  <si>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</si>
  <si>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TS.400/11/17-18</t>
  </si>
  <si>
    <t>Zmiany uchwałą senatu: 30/V/17</t>
  </si>
  <si>
    <r>
      <t xml:space="preserve">Zmiany wprowadzono Uchwałą Senatu nr 30/V/17 z dnia 30 maja 2017 r.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</si>
  <si>
    <t>30.05.2017 r., dr Anna Chudzik</t>
  </si>
  <si>
    <t>30.05.2017  r., dr Anna Chudzik</t>
  </si>
  <si>
    <t>30.05.2017  r., mgr Elżbieta Kruczek</t>
  </si>
  <si>
    <t>30.05.2017  r., dr Piotr Frączek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</si>
</sst>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8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16" fillId="38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 wrapText="1"/>
    </xf>
    <xf numFmtId="0" fontId="17" fillId="39" borderId="12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left" vertical="center" wrapText="1"/>
    </xf>
    <xf numFmtId="0" fontId="17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40" borderId="10" xfId="0" applyFont="1" applyFill="1" applyBorder="1" applyAlignment="1">
      <alignment vertical="center" wrapText="1"/>
    </xf>
    <xf numFmtId="0" fontId="9" fillId="40" borderId="18" xfId="0" applyFont="1" applyFill="1" applyBorder="1" applyAlignment="1">
      <alignment vertical="center" wrapText="1"/>
    </xf>
    <xf numFmtId="0" fontId="9" fillId="40" borderId="22" xfId="0" applyFont="1" applyFill="1" applyBorder="1" applyAlignment="1">
      <alignment vertical="center" wrapText="1"/>
    </xf>
    <xf numFmtId="0" fontId="9" fillId="40" borderId="14" xfId="0" applyFont="1" applyFill="1" applyBorder="1" applyAlignment="1">
      <alignment vertical="center" wrapText="1"/>
    </xf>
    <xf numFmtId="0" fontId="9" fillId="4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7" fillId="39" borderId="10" xfId="0" applyFont="1" applyFill="1" applyBorder="1" applyAlignment="1">
      <alignment vertical="center" wrapText="1"/>
    </xf>
    <xf numFmtId="0" fontId="9" fillId="41" borderId="10" xfId="0" applyFont="1" applyFill="1" applyBorder="1" applyAlignment="1">
      <alignment vertical="center" wrapText="1"/>
    </xf>
    <xf numFmtId="0" fontId="9" fillId="41" borderId="10" xfId="0" applyFont="1" applyFill="1" applyBorder="1" applyAlignment="1">
      <alignment horizontal="left" vertical="center" wrapText="1"/>
    </xf>
    <xf numFmtId="0" fontId="9" fillId="41" borderId="12" xfId="0" applyFont="1" applyFill="1" applyBorder="1" applyAlignment="1">
      <alignment horizontal="left" vertical="center" wrapText="1"/>
    </xf>
    <xf numFmtId="0" fontId="9" fillId="41" borderId="19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40" borderId="10" xfId="0" applyFont="1" applyFill="1" applyBorder="1" applyAlignment="1">
      <alignment horizontal="left" vertical="center" wrapText="1"/>
    </xf>
    <xf numFmtId="0" fontId="9" fillId="41" borderId="12" xfId="0" applyFont="1" applyFill="1" applyBorder="1" applyAlignment="1">
      <alignment vertical="center" wrapText="1"/>
    </xf>
    <xf numFmtId="0" fontId="9" fillId="41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40" borderId="13" xfId="0" applyFont="1" applyFill="1" applyBorder="1" applyAlignment="1">
      <alignment horizontal="left" vertical="center" wrapText="1"/>
    </xf>
    <xf numFmtId="0" fontId="17" fillId="40" borderId="10" xfId="0" applyFont="1" applyFill="1" applyBorder="1" applyAlignment="1">
      <alignment horizontal="left" vertical="center" wrapText="1"/>
    </xf>
    <xf numFmtId="0" fontId="9" fillId="40" borderId="19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41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7" fillId="41" borderId="1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43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0" borderId="13" xfId="0" applyFont="1" applyFill="1" applyBorder="1" applyAlignment="1">
      <alignment vertical="center" wrapText="1"/>
    </xf>
    <xf numFmtId="0" fontId="9" fillId="40" borderId="13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vertical="center" wrapText="1"/>
    </xf>
    <xf numFmtId="0" fontId="9" fillId="40" borderId="18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9" fillId="40" borderId="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vertical="center" wrapText="1"/>
    </xf>
    <xf numFmtId="0" fontId="0" fillId="4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" fillId="41" borderId="0" xfId="0" applyFont="1" applyFill="1" applyAlignment="1">
      <alignment/>
    </xf>
    <xf numFmtId="0" fontId="17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12" fillId="40" borderId="0" xfId="0" applyFont="1" applyFill="1" applyAlignment="1">
      <alignment horizontal="right" vertical="center"/>
    </xf>
    <xf numFmtId="0" fontId="9" fillId="40" borderId="10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 vertical="center"/>
    </xf>
    <xf numFmtId="0" fontId="17" fillId="4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17" borderId="11" xfId="0" applyFont="1" applyFill="1" applyBorder="1" applyAlignment="1">
      <alignment horizontal="center" vertical="center" textRotation="90"/>
    </xf>
    <xf numFmtId="0" fontId="9" fillId="17" borderId="13" xfId="0" applyFont="1" applyFill="1" applyBorder="1" applyAlignment="1">
      <alignment horizontal="center" vertical="center" textRotation="90"/>
    </xf>
    <xf numFmtId="0" fontId="9" fillId="17" borderId="12" xfId="0" applyFont="1" applyFill="1" applyBorder="1" applyAlignment="1">
      <alignment horizontal="center" vertical="center" textRotation="90"/>
    </xf>
    <xf numFmtId="0" fontId="1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 vertical="center"/>
    </xf>
    <xf numFmtId="10" fontId="0" fillId="44" borderId="10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42" borderId="10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8" fillId="40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17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314325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76300" cy="7905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57150</xdr:rowOff>
    </xdr:from>
    <xdr:to>
      <xdr:col>9</xdr:col>
      <xdr:colOff>57150</xdr:colOff>
      <xdr:row>5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66800" y="57150"/>
          <a:ext cx="3352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7"/>
  <sheetViews>
    <sheetView tabSelected="1" zoomScale="110" zoomScaleNormal="110" zoomScaleSheetLayoutView="100" zoomScalePageLayoutView="0" workbookViewId="0" topLeftCell="A310">
      <selection activeCell="F322" sqref="F322"/>
    </sheetView>
  </sheetViews>
  <sheetFormatPr defaultColWidth="9.140625" defaultRowHeight="12.75"/>
  <cols>
    <col min="1" max="1" width="3.140625" style="32" customWidth="1"/>
    <col min="2" max="2" width="3.140625" style="1" customWidth="1"/>
    <col min="3" max="3" width="3.140625" style="32" customWidth="1"/>
    <col min="4" max="4" width="12.28125" style="1" customWidth="1"/>
    <col min="5" max="5" width="23.140625" style="1" customWidth="1"/>
    <col min="6" max="6" width="5.00390625" style="1" customWidth="1"/>
    <col min="7" max="7" width="6.140625" style="1" customWidth="1"/>
    <col min="8" max="9" width="4.7109375" style="1" customWidth="1"/>
    <col min="10" max="10" width="5.00390625" style="1" customWidth="1"/>
    <col min="11" max="14" width="4.7109375" style="1" customWidth="1"/>
    <col min="15" max="15" width="5.00390625" style="1" customWidth="1"/>
    <col min="16" max="16" width="4.57421875" style="1" customWidth="1"/>
    <col min="17" max="17" width="7.57421875" style="1" customWidth="1"/>
    <col min="18" max="18" width="4.8515625" style="1" customWidth="1"/>
    <col min="19" max="19" width="4.7109375" style="1" customWidth="1"/>
    <col min="20" max="16384" width="9.140625" style="1" customWidth="1"/>
  </cols>
  <sheetData>
    <row r="1" spans="1:26" ht="12.75">
      <c r="A1" s="47"/>
      <c r="C1" s="1"/>
      <c r="E1"/>
      <c r="P1" s="41"/>
      <c r="R1" s="122"/>
      <c r="S1" s="122" t="s">
        <v>255</v>
      </c>
      <c r="X1" s="41"/>
      <c r="Z1" s="122"/>
    </row>
    <row r="2" spans="1:3" ht="12.75">
      <c r="A2" s="47"/>
      <c r="C2" s="1"/>
    </row>
    <row r="3" spans="1:26" ht="12.75">
      <c r="A3" s="47"/>
      <c r="C3" s="1"/>
      <c r="R3" s="122"/>
      <c r="S3" s="191" t="s">
        <v>221</v>
      </c>
      <c r="T3" s="45"/>
      <c r="U3" s="45"/>
      <c r="V3" s="45"/>
      <c r="W3" s="45"/>
      <c r="X3" s="45"/>
      <c r="Y3" s="45"/>
      <c r="Z3" s="191"/>
    </row>
    <row r="4" spans="1:27" ht="12.75" customHeight="1">
      <c r="A4" s="47"/>
      <c r="C4" s="1"/>
      <c r="L4" s="212" t="s">
        <v>222</v>
      </c>
      <c r="M4" s="212"/>
      <c r="N4" s="212"/>
      <c r="O4" s="212"/>
      <c r="P4" s="212"/>
      <c r="Q4" s="212"/>
      <c r="R4" s="212"/>
      <c r="S4" s="212"/>
      <c r="T4" s="192"/>
      <c r="U4" s="192"/>
      <c r="V4" s="192"/>
      <c r="W4" s="192"/>
      <c r="X4" s="192"/>
      <c r="Y4" s="192"/>
      <c r="Z4" s="192"/>
      <c r="AA4" s="192"/>
    </row>
    <row r="5" spans="1:27" ht="12.75">
      <c r="A5" s="47"/>
      <c r="C5" s="1"/>
      <c r="L5" s="212"/>
      <c r="M5" s="212"/>
      <c r="N5" s="212"/>
      <c r="O5" s="212"/>
      <c r="P5" s="212"/>
      <c r="Q5" s="212"/>
      <c r="R5" s="212"/>
      <c r="S5" s="212"/>
      <c r="T5" s="192"/>
      <c r="U5" s="192"/>
      <c r="V5" s="192"/>
      <c r="W5" s="192"/>
      <c r="X5" s="192"/>
      <c r="Y5" s="192"/>
      <c r="Z5" s="192"/>
      <c r="AA5" s="192"/>
    </row>
    <row r="6" spans="1:19" ht="12.75">
      <c r="A6" s="47"/>
      <c r="C6" s="1"/>
      <c r="S6" s="197" t="s">
        <v>253</v>
      </c>
    </row>
    <row r="7" spans="1:19" ht="12.75">
      <c r="A7" s="47"/>
      <c r="C7" s="1"/>
      <c r="S7" s="191" t="s">
        <v>256</v>
      </c>
    </row>
    <row r="8" spans="1:20" ht="26.25">
      <c r="A8" s="209" t="s">
        <v>66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38"/>
    </row>
    <row r="9" spans="1:20" ht="15.75" customHeight="1">
      <c r="A9" s="202" t="s">
        <v>220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39"/>
    </row>
    <row r="10" spans="1:20" ht="15.75" customHeight="1">
      <c r="A10" s="202" t="s">
        <v>165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39"/>
    </row>
    <row r="11" spans="1:20" ht="15.75" customHeight="1">
      <c r="A11" s="202" t="s">
        <v>204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39"/>
    </row>
    <row r="12" spans="1:20" ht="15.75" customHeight="1">
      <c r="A12" s="202" t="s">
        <v>67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39"/>
    </row>
    <row r="13" spans="1:20" ht="15.75" customHeight="1">
      <c r="A13" s="202" t="s">
        <v>77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39"/>
    </row>
    <row r="14" spans="1:20" ht="15.75" customHeight="1">
      <c r="A14" s="202" t="s">
        <v>179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39"/>
    </row>
    <row r="15" spans="1:20" ht="15.75" customHeight="1">
      <c r="A15" s="203" t="s">
        <v>235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40"/>
    </row>
    <row r="16" spans="1:20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30" ht="13.5" customHeight="1">
      <c r="A17" s="207" t="s">
        <v>166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V17" s="185"/>
      <c r="W17" s="185"/>
      <c r="X17" s="185"/>
      <c r="Y17" s="185"/>
      <c r="Z17" s="185"/>
      <c r="AA17" s="185"/>
      <c r="AB17" s="185"/>
      <c r="AC17" s="185"/>
      <c r="AD17" s="31"/>
    </row>
    <row r="18" spans="1:30" ht="13.5" customHeight="1">
      <c r="A18" s="272" t="s">
        <v>6</v>
      </c>
      <c r="B18" s="266" t="s">
        <v>9</v>
      </c>
      <c r="C18" s="266" t="s">
        <v>17</v>
      </c>
      <c r="D18" s="242" t="s">
        <v>15</v>
      </c>
      <c r="E18" s="238" t="s">
        <v>16</v>
      </c>
      <c r="F18" s="271" t="s">
        <v>50</v>
      </c>
      <c r="G18" s="242" t="s">
        <v>1</v>
      </c>
      <c r="H18" s="238" t="s">
        <v>2</v>
      </c>
      <c r="I18" s="238"/>
      <c r="J18" s="242"/>
      <c r="K18" s="242"/>
      <c r="L18" s="242"/>
      <c r="M18" s="242"/>
      <c r="N18" s="242"/>
      <c r="O18" s="242"/>
      <c r="P18" s="238" t="s">
        <v>0</v>
      </c>
      <c r="Q18" s="238"/>
      <c r="R18" s="238"/>
      <c r="S18" s="204" t="s">
        <v>202</v>
      </c>
      <c r="U18" s="38"/>
      <c r="V18" s="186"/>
      <c r="W18" s="186"/>
      <c r="X18" s="186"/>
      <c r="Y18" s="186"/>
      <c r="Z18" s="186"/>
      <c r="AA18" s="186"/>
      <c r="AB18" s="186"/>
      <c r="AC18" s="186"/>
      <c r="AD18" s="38"/>
    </row>
    <row r="19" spans="1:30" ht="13.5" customHeight="1">
      <c r="A19" s="272"/>
      <c r="B19" s="267"/>
      <c r="C19" s="266"/>
      <c r="D19" s="242"/>
      <c r="E19" s="242"/>
      <c r="F19" s="271"/>
      <c r="G19" s="242"/>
      <c r="H19" s="274" t="s">
        <v>3</v>
      </c>
      <c r="I19" s="274"/>
      <c r="J19" s="242" t="s">
        <v>4</v>
      </c>
      <c r="K19" s="242"/>
      <c r="L19" s="242"/>
      <c r="M19" s="242"/>
      <c r="N19" s="242"/>
      <c r="O19" s="242"/>
      <c r="P19" s="271" t="s">
        <v>3</v>
      </c>
      <c r="Q19" s="238" t="s">
        <v>4</v>
      </c>
      <c r="R19" s="238"/>
      <c r="S19" s="205"/>
      <c r="U19" s="39"/>
      <c r="V19" s="187"/>
      <c r="W19" s="187"/>
      <c r="X19" s="187"/>
      <c r="Y19" s="187"/>
      <c r="Z19" s="187"/>
      <c r="AA19" s="187"/>
      <c r="AB19" s="187"/>
      <c r="AC19" s="187"/>
      <c r="AD19" s="39"/>
    </row>
    <row r="20" spans="1:30" ht="24" customHeight="1">
      <c r="A20" s="272"/>
      <c r="B20" s="267"/>
      <c r="C20" s="266"/>
      <c r="D20" s="242"/>
      <c r="E20" s="242"/>
      <c r="F20" s="271"/>
      <c r="G20" s="242"/>
      <c r="H20" s="274"/>
      <c r="I20" s="274"/>
      <c r="J20" s="278" t="s">
        <v>180</v>
      </c>
      <c r="K20" s="279"/>
      <c r="L20" s="279"/>
      <c r="M20" s="279"/>
      <c r="N20" s="279"/>
      <c r="O20" s="276" t="s">
        <v>34</v>
      </c>
      <c r="P20" s="271"/>
      <c r="Q20" s="238"/>
      <c r="R20" s="238"/>
      <c r="S20" s="205"/>
      <c r="U20" s="39"/>
      <c r="V20" s="187"/>
      <c r="W20" s="187"/>
      <c r="X20" s="187"/>
      <c r="Y20" s="187"/>
      <c r="Z20" s="187"/>
      <c r="AA20" s="187"/>
      <c r="AB20" s="187"/>
      <c r="AC20" s="187"/>
      <c r="AD20" s="39"/>
    </row>
    <row r="21" spans="1:30" ht="80.25" customHeight="1">
      <c r="A21" s="273"/>
      <c r="B21" s="268"/>
      <c r="C21" s="275"/>
      <c r="D21" s="242"/>
      <c r="E21" s="242"/>
      <c r="F21" s="271"/>
      <c r="G21" s="242"/>
      <c r="H21" s="58" t="s">
        <v>181</v>
      </c>
      <c r="I21" s="59" t="s">
        <v>8</v>
      </c>
      <c r="J21" s="48" t="s">
        <v>236</v>
      </c>
      <c r="K21" s="48" t="s">
        <v>237</v>
      </c>
      <c r="L21" s="48" t="s">
        <v>93</v>
      </c>
      <c r="M21" s="48" t="s">
        <v>238</v>
      </c>
      <c r="N21" s="48" t="s">
        <v>52</v>
      </c>
      <c r="O21" s="277"/>
      <c r="P21" s="243"/>
      <c r="Q21" s="60" t="s">
        <v>7</v>
      </c>
      <c r="R21" s="46" t="s">
        <v>8</v>
      </c>
      <c r="S21" s="206"/>
      <c r="U21" s="39"/>
      <c r="V21" s="187"/>
      <c r="W21" s="187"/>
      <c r="X21" s="187"/>
      <c r="Y21" s="187"/>
      <c r="Z21" s="187"/>
      <c r="AA21" s="187"/>
      <c r="AB21" s="187"/>
      <c r="AC21" s="187"/>
      <c r="AD21" s="39"/>
    </row>
    <row r="22" spans="1:30" ht="16.5" customHeight="1">
      <c r="A22" s="21">
        <v>1</v>
      </c>
      <c r="B22" s="269" t="s">
        <v>10</v>
      </c>
      <c r="C22" s="19">
        <v>1</v>
      </c>
      <c r="D22" s="53" t="s">
        <v>163</v>
      </c>
      <c r="E22" s="57" t="s">
        <v>85</v>
      </c>
      <c r="F22" s="23" t="s">
        <v>93</v>
      </c>
      <c r="G22" s="74" t="s">
        <v>38</v>
      </c>
      <c r="H22" s="55">
        <v>30</v>
      </c>
      <c r="I22" s="55">
        <v>70</v>
      </c>
      <c r="J22" s="55"/>
      <c r="K22" s="55"/>
      <c r="L22" s="74">
        <v>30</v>
      </c>
      <c r="M22" s="74"/>
      <c r="N22" s="74"/>
      <c r="O22" s="55">
        <v>70</v>
      </c>
      <c r="P22" s="74">
        <v>4</v>
      </c>
      <c r="Q22" s="166">
        <v>1.2</v>
      </c>
      <c r="R22" s="166">
        <v>2.8</v>
      </c>
      <c r="S22" s="146"/>
      <c r="U22" s="39"/>
      <c r="V22" s="187"/>
      <c r="W22" s="188"/>
      <c r="X22" s="187"/>
      <c r="Y22" s="187"/>
      <c r="Z22" s="187"/>
      <c r="AA22" s="187"/>
      <c r="AB22" s="187"/>
      <c r="AC22" s="187"/>
      <c r="AD22" s="39"/>
    </row>
    <row r="23" spans="1:30" ht="23.25" customHeight="1">
      <c r="A23" s="21">
        <v>2</v>
      </c>
      <c r="B23" s="269"/>
      <c r="C23" s="19">
        <v>1</v>
      </c>
      <c r="D23" s="123" t="s">
        <v>164</v>
      </c>
      <c r="E23" s="57" t="s">
        <v>86</v>
      </c>
      <c r="F23" s="23" t="s">
        <v>93</v>
      </c>
      <c r="G23" s="54" t="s">
        <v>38</v>
      </c>
      <c r="H23" s="55">
        <v>30</v>
      </c>
      <c r="I23" s="55">
        <v>70</v>
      </c>
      <c r="J23" s="55"/>
      <c r="K23" s="55"/>
      <c r="L23" s="55">
        <v>30</v>
      </c>
      <c r="M23" s="55"/>
      <c r="N23" s="55"/>
      <c r="O23" s="55">
        <v>70</v>
      </c>
      <c r="P23" s="55">
        <v>4</v>
      </c>
      <c r="Q23" s="166">
        <v>1.2</v>
      </c>
      <c r="R23" s="166">
        <v>2.8</v>
      </c>
      <c r="S23" s="146"/>
      <c r="U23" s="39"/>
      <c r="V23" s="187"/>
      <c r="W23" s="167"/>
      <c r="X23" s="187"/>
      <c r="Y23" s="187"/>
      <c r="Z23" s="187"/>
      <c r="AA23" s="187"/>
      <c r="AB23" s="187"/>
      <c r="AC23" s="187"/>
      <c r="AD23" s="39"/>
    </row>
    <row r="24" spans="1:30" ht="12" customHeight="1">
      <c r="A24" s="21">
        <v>3</v>
      </c>
      <c r="B24" s="269"/>
      <c r="C24" s="19">
        <v>1</v>
      </c>
      <c r="D24" s="69" t="s">
        <v>78</v>
      </c>
      <c r="E24" s="57" t="s">
        <v>171</v>
      </c>
      <c r="F24" s="25" t="s">
        <v>94</v>
      </c>
      <c r="G24" s="55" t="s">
        <v>38</v>
      </c>
      <c r="H24" s="54">
        <v>15</v>
      </c>
      <c r="I24" s="55">
        <v>60</v>
      </c>
      <c r="J24" s="55"/>
      <c r="K24" s="55"/>
      <c r="L24" s="55">
        <v>15</v>
      </c>
      <c r="M24" s="55"/>
      <c r="N24" s="55"/>
      <c r="O24" s="55">
        <v>60</v>
      </c>
      <c r="P24" s="55">
        <v>3</v>
      </c>
      <c r="Q24" s="166">
        <v>0.6000000000000001</v>
      </c>
      <c r="R24" s="166">
        <v>2.4000000000000004</v>
      </c>
      <c r="S24" s="146"/>
      <c r="U24" s="39"/>
      <c r="V24" s="187"/>
      <c r="W24" s="167"/>
      <c r="X24" s="187"/>
      <c r="Y24" s="187"/>
      <c r="Z24" s="187"/>
      <c r="AA24" s="187"/>
      <c r="AB24" s="187"/>
      <c r="AC24" s="187"/>
      <c r="AD24" s="39"/>
    </row>
    <row r="25" spans="1:30" ht="13.5" customHeight="1">
      <c r="A25" s="286">
        <v>4</v>
      </c>
      <c r="B25" s="269"/>
      <c r="C25" s="19">
        <v>1</v>
      </c>
      <c r="D25" s="66" t="s">
        <v>79</v>
      </c>
      <c r="E25" s="280" t="s">
        <v>87</v>
      </c>
      <c r="F25" s="287" t="s">
        <v>94</v>
      </c>
      <c r="G25" s="54" t="s">
        <v>38</v>
      </c>
      <c r="H25" s="55">
        <v>15</v>
      </c>
      <c r="I25" s="55">
        <v>25</v>
      </c>
      <c r="J25" s="55">
        <v>15</v>
      </c>
      <c r="K25" s="55"/>
      <c r="L25" s="55"/>
      <c r="M25" s="55"/>
      <c r="N25" s="55"/>
      <c r="O25" s="55">
        <v>25</v>
      </c>
      <c r="P25" s="55">
        <v>2</v>
      </c>
      <c r="Q25" s="166">
        <v>1</v>
      </c>
      <c r="R25" s="166">
        <v>1</v>
      </c>
      <c r="S25" s="54">
        <v>10</v>
      </c>
      <c r="U25" s="39"/>
      <c r="V25" s="187"/>
      <c r="W25" s="167"/>
      <c r="X25" s="187"/>
      <c r="Y25" s="187"/>
      <c r="Z25" s="187"/>
      <c r="AA25" s="187"/>
      <c r="AB25" s="187"/>
      <c r="AC25" s="187"/>
      <c r="AD25" s="39"/>
    </row>
    <row r="26" spans="1:30" ht="12.75" customHeight="1">
      <c r="A26" s="286"/>
      <c r="B26" s="269"/>
      <c r="C26" s="19">
        <v>1</v>
      </c>
      <c r="D26" s="66" t="s">
        <v>80</v>
      </c>
      <c r="E26" s="280"/>
      <c r="F26" s="287"/>
      <c r="G26" s="55" t="s">
        <v>37</v>
      </c>
      <c r="H26" s="55">
        <v>15</v>
      </c>
      <c r="I26" s="55">
        <v>25</v>
      </c>
      <c r="J26" s="55"/>
      <c r="K26" s="55">
        <v>15</v>
      </c>
      <c r="L26" s="55"/>
      <c r="M26" s="55"/>
      <c r="N26" s="55"/>
      <c r="O26" s="55">
        <v>25</v>
      </c>
      <c r="P26" s="55">
        <v>2</v>
      </c>
      <c r="Q26" s="166">
        <v>1</v>
      </c>
      <c r="R26" s="166">
        <v>1</v>
      </c>
      <c r="S26" s="54">
        <v>10</v>
      </c>
      <c r="U26" s="39"/>
      <c r="V26" s="187"/>
      <c r="W26" s="167"/>
      <c r="X26" s="187"/>
      <c r="Y26" s="187"/>
      <c r="Z26" s="187"/>
      <c r="AA26" s="187"/>
      <c r="AB26" s="187"/>
      <c r="AC26" s="187"/>
      <c r="AD26" s="39"/>
    </row>
    <row r="27" spans="1:30" ht="14.25" customHeight="1">
      <c r="A27" s="21">
        <v>5</v>
      </c>
      <c r="B27" s="269"/>
      <c r="C27" s="19">
        <v>1</v>
      </c>
      <c r="D27" s="66" t="s">
        <v>81</v>
      </c>
      <c r="E27" s="56" t="s">
        <v>88</v>
      </c>
      <c r="F27" s="24" t="s">
        <v>95</v>
      </c>
      <c r="G27" s="55" t="s">
        <v>36</v>
      </c>
      <c r="H27" s="55">
        <v>15</v>
      </c>
      <c r="I27" s="55">
        <v>35</v>
      </c>
      <c r="J27" s="55"/>
      <c r="K27" s="55">
        <v>15</v>
      </c>
      <c r="L27" s="55"/>
      <c r="M27" s="55"/>
      <c r="N27" s="55"/>
      <c r="O27" s="55">
        <v>35</v>
      </c>
      <c r="P27" s="55">
        <v>2</v>
      </c>
      <c r="Q27" s="166">
        <v>0.6</v>
      </c>
      <c r="R27" s="166">
        <v>1.4</v>
      </c>
      <c r="S27" s="146"/>
      <c r="U27" s="39"/>
      <c r="V27" s="187"/>
      <c r="W27" s="167"/>
      <c r="X27" s="187"/>
      <c r="Y27" s="187"/>
      <c r="Z27" s="187"/>
      <c r="AA27" s="187"/>
      <c r="AB27" s="187"/>
      <c r="AC27" s="187"/>
      <c r="AD27" s="39"/>
    </row>
    <row r="28" spans="1:30" ht="19.5" customHeight="1">
      <c r="A28" s="21">
        <v>6</v>
      </c>
      <c r="B28" s="269"/>
      <c r="C28" s="19">
        <v>1</v>
      </c>
      <c r="D28" s="66" t="s">
        <v>82</v>
      </c>
      <c r="E28" s="57" t="s">
        <v>89</v>
      </c>
      <c r="F28" s="24" t="s">
        <v>95</v>
      </c>
      <c r="G28" s="55" t="s">
        <v>37</v>
      </c>
      <c r="H28" s="55">
        <v>15</v>
      </c>
      <c r="I28" s="55">
        <v>35</v>
      </c>
      <c r="J28" s="55"/>
      <c r="K28" s="55">
        <v>15</v>
      </c>
      <c r="L28" s="55"/>
      <c r="M28" s="55"/>
      <c r="N28" s="55"/>
      <c r="O28" s="55">
        <v>35</v>
      </c>
      <c r="P28" s="55">
        <v>2</v>
      </c>
      <c r="Q28" s="166">
        <v>0.6</v>
      </c>
      <c r="R28" s="166">
        <v>1.4</v>
      </c>
      <c r="S28" s="146"/>
      <c r="U28" s="39"/>
      <c r="V28" s="187"/>
      <c r="W28" s="167"/>
      <c r="X28" s="187"/>
      <c r="Y28" s="187"/>
      <c r="Z28" s="187"/>
      <c r="AA28" s="187"/>
      <c r="AB28" s="187"/>
      <c r="AC28" s="187"/>
      <c r="AD28" s="39"/>
    </row>
    <row r="29" spans="1:30" ht="14.25" customHeight="1">
      <c r="A29" s="21">
        <v>7</v>
      </c>
      <c r="B29" s="269"/>
      <c r="C29" s="19">
        <v>1</v>
      </c>
      <c r="D29" s="66" t="s">
        <v>83</v>
      </c>
      <c r="E29" s="56" t="s">
        <v>90</v>
      </c>
      <c r="F29" s="27" t="s">
        <v>167</v>
      </c>
      <c r="G29" s="54" t="s">
        <v>36</v>
      </c>
      <c r="H29" s="55">
        <v>15</v>
      </c>
      <c r="I29" s="55">
        <v>55</v>
      </c>
      <c r="J29" s="55"/>
      <c r="K29" s="55">
        <v>15</v>
      </c>
      <c r="L29" s="55"/>
      <c r="M29" s="55"/>
      <c r="N29" s="55"/>
      <c r="O29" s="55">
        <v>55</v>
      </c>
      <c r="P29" s="55">
        <v>3</v>
      </c>
      <c r="Q29" s="166">
        <v>0.8</v>
      </c>
      <c r="R29" s="166">
        <v>2.1999999999999997</v>
      </c>
      <c r="S29" s="54">
        <v>5</v>
      </c>
      <c r="U29" s="39"/>
      <c r="V29" s="187"/>
      <c r="W29" s="167"/>
      <c r="X29" s="187"/>
      <c r="Y29" s="187"/>
      <c r="Z29" s="187"/>
      <c r="AA29" s="187"/>
      <c r="AB29" s="187"/>
      <c r="AC29" s="187"/>
      <c r="AD29" s="39"/>
    </row>
    <row r="30" spans="1:30" ht="12.75">
      <c r="A30" s="21">
        <v>8</v>
      </c>
      <c r="B30" s="269"/>
      <c r="C30" s="19">
        <v>1</v>
      </c>
      <c r="D30" s="66" t="s">
        <v>84</v>
      </c>
      <c r="E30" s="57" t="s">
        <v>178</v>
      </c>
      <c r="F30" s="27" t="s">
        <v>167</v>
      </c>
      <c r="G30" s="54" t="s">
        <v>36</v>
      </c>
      <c r="H30" s="55">
        <v>30</v>
      </c>
      <c r="I30" s="55">
        <v>20</v>
      </c>
      <c r="J30" s="55"/>
      <c r="K30" s="55">
        <v>30</v>
      </c>
      <c r="L30" s="55"/>
      <c r="M30" s="55"/>
      <c r="N30" s="55"/>
      <c r="O30" s="55">
        <v>20</v>
      </c>
      <c r="P30" s="55">
        <v>2</v>
      </c>
      <c r="Q30" s="166">
        <v>1.2</v>
      </c>
      <c r="R30" s="166">
        <v>0.8</v>
      </c>
      <c r="S30" s="146"/>
      <c r="U30" s="39"/>
      <c r="V30" s="187"/>
      <c r="W30" s="167"/>
      <c r="X30" s="187"/>
      <c r="Y30" s="187"/>
      <c r="Z30" s="187"/>
      <c r="AA30" s="187"/>
      <c r="AB30" s="187"/>
      <c r="AC30" s="187"/>
      <c r="AD30" s="39"/>
    </row>
    <row r="31" spans="1:29" ht="14.25" customHeight="1">
      <c r="A31" s="21">
        <v>9</v>
      </c>
      <c r="B31" s="269"/>
      <c r="C31" s="19">
        <v>1</v>
      </c>
      <c r="D31" s="66" t="s">
        <v>97</v>
      </c>
      <c r="E31" s="57" t="s">
        <v>91</v>
      </c>
      <c r="F31" s="28" t="s">
        <v>96</v>
      </c>
      <c r="G31" s="54" t="s">
        <v>36</v>
      </c>
      <c r="H31" s="55">
        <v>15</v>
      </c>
      <c r="I31" s="55">
        <v>80</v>
      </c>
      <c r="J31" s="55"/>
      <c r="K31" s="55">
        <v>15</v>
      </c>
      <c r="L31" s="55"/>
      <c r="M31" s="55"/>
      <c r="N31" s="55"/>
      <c r="O31" s="55">
        <v>80</v>
      </c>
      <c r="P31" s="55">
        <v>4</v>
      </c>
      <c r="Q31" s="166">
        <v>0.8</v>
      </c>
      <c r="R31" s="166">
        <v>3.2</v>
      </c>
      <c r="S31" s="54">
        <v>5</v>
      </c>
      <c r="V31" s="185"/>
      <c r="W31" s="185"/>
      <c r="X31" s="185"/>
      <c r="Y31" s="187"/>
      <c r="Z31" s="185"/>
      <c r="AA31" s="185"/>
      <c r="AB31" s="185"/>
      <c r="AC31" s="185"/>
    </row>
    <row r="32" spans="1:29" ht="22.5">
      <c r="A32" s="21">
        <v>10</v>
      </c>
      <c r="B32" s="269"/>
      <c r="C32" s="19">
        <v>1</v>
      </c>
      <c r="D32" s="66" t="s">
        <v>54</v>
      </c>
      <c r="E32" s="82" t="s">
        <v>40</v>
      </c>
      <c r="F32" s="26" t="s">
        <v>51</v>
      </c>
      <c r="G32" s="54" t="s">
        <v>37</v>
      </c>
      <c r="H32" s="55">
        <v>15</v>
      </c>
      <c r="I32" s="55">
        <v>10</v>
      </c>
      <c r="J32" s="55">
        <v>15</v>
      </c>
      <c r="K32" s="55"/>
      <c r="L32" s="55"/>
      <c r="M32" s="55"/>
      <c r="N32" s="55"/>
      <c r="O32" s="55">
        <v>10</v>
      </c>
      <c r="P32" s="55">
        <v>1</v>
      </c>
      <c r="Q32" s="166">
        <v>0.6</v>
      </c>
      <c r="R32" s="166">
        <v>0.4</v>
      </c>
      <c r="S32" s="146"/>
      <c r="V32" s="187"/>
      <c r="W32" s="167"/>
      <c r="X32" s="185"/>
      <c r="Y32" s="187"/>
      <c r="Z32" s="185"/>
      <c r="AA32" s="185"/>
      <c r="AB32" s="185"/>
      <c r="AC32" s="185"/>
    </row>
    <row r="33" spans="1:29" ht="15.75" customHeight="1">
      <c r="A33" s="21">
        <v>11</v>
      </c>
      <c r="B33" s="269"/>
      <c r="C33" s="19">
        <v>1</v>
      </c>
      <c r="D33" s="66" t="s">
        <v>63</v>
      </c>
      <c r="E33" s="124" t="s">
        <v>92</v>
      </c>
      <c r="F33" s="26" t="s">
        <v>51</v>
      </c>
      <c r="G33" s="54" t="s">
        <v>37</v>
      </c>
      <c r="H33" s="55">
        <v>30</v>
      </c>
      <c r="I33" s="55">
        <v>0</v>
      </c>
      <c r="J33" s="55">
        <v>30</v>
      </c>
      <c r="K33" s="55"/>
      <c r="L33" s="55"/>
      <c r="M33" s="55"/>
      <c r="N33" s="55"/>
      <c r="O33" s="55">
        <v>0</v>
      </c>
      <c r="P33" s="55">
        <v>1</v>
      </c>
      <c r="Q33" s="166">
        <v>1</v>
      </c>
      <c r="R33" s="166">
        <v>0</v>
      </c>
      <c r="S33" s="146"/>
      <c r="V33" s="187"/>
      <c r="W33" s="167"/>
      <c r="X33" s="185"/>
      <c r="Y33" s="187"/>
      <c r="Z33" s="185"/>
      <c r="AA33" s="185"/>
      <c r="AB33" s="185"/>
      <c r="AC33" s="185"/>
    </row>
    <row r="34" spans="1:29" ht="12.75">
      <c r="A34" s="37"/>
      <c r="B34" s="269"/>
      <c r="C34" s="269" t="s">
        <v>18</v>
      </c>
      <c r="D34" s="269"/>
      <c r="E34" s="269"/>
      <c r="F34" s="269"/>
      <c r="G34" s="269"/>
      <c r="H34" s="128">
        <f aca="true" t="shared" si="0" ref="H34:S34">SUM(H22:H33)</f>
        <v>240</v>
      </c>
      <c r="I34" s="128">
        <f t="shared" si="0"/>
        <v>485</v>
      </c>
      <c r="J34" s="128">
        <f t="shared" si="0"/>
        <v>60</v>
      </c>
      <c r="K34" s="128">
        <f t="shared" si="0"/>
        <v>105</v>
      </c>
      <c r="L34" s="128">
        <f t="shared" si="0"/>
        <v>75</v>
      </c>
      <c r="M34" s="128">
        <f t="shared" si="0"/>
        <v>0</v>
      </c>
      <c r="N34" s="128">
        <f t="shared" si="0"/>
        <v>0</v>
      </c>
      <c r="O34" s="128">
        <f t="shared" si="0"/>
        <v>485</v>
      </c>
      <c r="P34" s="128">
        <f t="shared" si="0"/>
        <v>30</v>
      </c>
      <c r="Q34" s="128">
        <f t="shared" si="0"/>
        <v>10.6</v>
      </c>
      <c r="R34" s="128">
        <f t="shared" si="0"/>
        <v>19.4</v>
      </c>
      <c r="S34" s="128">
        <f t="shared" si="0"/>
        <v>30</v>
      </c>
      <c r="V34" s="187"/>
      <c r="W34" s="167"/>
      <c r="X34" s="185"/>
      <c r="Y34" s="187"/>
      <c r="Z34" s="185"/>
      <c r="AA34" s="185"/>
      <c r="AB34" s="185"/>
      <c r="AC34" s="185"/>
    </row>
    <row r="35" spans="1:29" ht="45" customHeight="1">
      <c r="A35" s="21">
        <v>12</v>
      </c>
      <c r="B35" s="269"/>
      <c r="C35" s="19">
        <v>2</v>
      </c>
      <c r="D35" s="66" t="s">
        <v>98</v>
      </c>
      <c r="E35" s="125" t="s">
        <v>103</v>
      </c>
      <c r="F35" s="23" t="s">
        <v>93</v>
      </c>
      <c r="G35" s="80" t="s">
        <v>36</v>
      </c>
      <c r="H35" s="55">
        <v>15</v>
      </c>
      <c r="I35" s="130">
        <v>35</v>
      </c>
      <c r="J35" s="96"/>
      <c r="K35" s="72"/>
      <c r="L35" s="72">
        <v>15</v>
      </c>
      <c r="M35" s="72"/>
      <c r="N35" s="102"/>
      <c r="O35" s="130">
        <v>35</v>
      </c>
      <c r="P35" s="178">
        <v>2</v>
      </c>
      <c r="Q35" s="169">
        <v>0.6</v>
      </c>
      <c r="R35" s="166">
        <v>1.4</v>
      </c>
      <c r="S35" s="146"/>
      <c r="V35" s="187"/>
      <c r="W35" s="167"/>
      <c r="X35" s="185"/>
      <c r="Y35" s="187"/>
      <c r="Z35" s="185"/>
      <c r="AA35" s="185"/>
      <c r="AB35" s="185"/>
      <c r="AC35" s="185"/>
    </row>
    <row r="36" spans="1:29" ht="26.25" customHeight="1">
      <c r="A36" s="21">
        <v>13</v>
      </c>
      <c r="B36" s="269"/>
      <c r="C36" s="19">
        <v>2</v>
      </c>
      <c r="D36" s="66" t="s">
        <v>177</v>
      </c>
      <c r="E36" s="126" t="s">
        <v>104</v>
      </c>
      <c r="F36" s="65" t="s">
        <v>93</v>
      </c>
      <c r="G36" s="77" t="s">
        <v>36</v>
      </c>
      <c r="H36" s="71">
        <v>15</v>
      </c>
      <c r="I36" s="83">
        <v>35</v>
      </c>
      <c r="J36" s="55"/>
      <c r="K36" s="55"/>
      <c r="L36" s="55">
        <v>15</v>
      </c>
      <c r="M36" s="55"/>
      <c r="N36" s="55"/>
      <c r="O36" s="83">
        <v>35</v>
      </c>
      <c r="P36" s="166">
        <v>2</v>
      </c>
      <c r="Q36" s="170">
        <v>0.6</v>
      </c>
      <c r="R36" s="166">
        <v>1.4</v>
      </c>
      <c r="S36" s="146"/>
      <c r="V36" s="187"/>
      <c r="W36" s="167"/>
      <c r="X36" s="185"/>
      <c r="Y36" s="187"/>
      <c r="Z36" s="185"/>
      <c r="AA36" s="185"/>
      <c r="AB36" s="185"/>
      <c r="AC36" s="185"/>
    </row>
    <row r="37" spans="1:29" ht="14.25" customHeight="1">
      <c r="A37" s="21">
        <v>14</v>
      </c>
      <c r="B37" s="269"/>
      <c r="C37" s="19">
        <v>2</v>
      </c>
      <c r="D37" s="85" t="s">
        <v>225</v>
      </c>
      <c r="E37" s="92" t="s">
        <v>105</v>
      </c>
      <c r="F37" s="84" t="s">
        <v>94</v>
      </c>
      <c r="G37" s="73" t="s">
        <v>38</v>
      </c>
      <c r="H37" s="72">
        <v>15</v>
      </c>
      <c r="I37" s="131">
        <v>60</v>
      </c>
      <c r="J37" s="71"/>
      <c r="K37" s="71"/>
      <c r="L37" s="71">
        <v>15</v>
      </c>
      <c r="M37" s="71"/>
      <c r="N37" s="78"/>
      <c r="O37" s="132">
        <v>60</v>
      </c>
      <c r="P37" s="169">
        <v>3</v>
      </c>
      <c r="Q37" s="170">
        <v>0.6000000000000001</v>
      </c>
      <c r="R37" s="166">
        <v>2.4000000000000004</v>
      </c>
      <c r="S37" s="146"/>
      <c r="V37" s="187"/>
      <c r="W37" s="167"/>
      <c r="X37" s="185"/>
      <c r="Y37" s="187"/>
      <c r="Z37" s="185"/>
      <c r="AA37" s="185"/>
      <c r="AB37" s="185"/>
      <c r="AC37" s="185"/>
    </row>
    <row r="38" spans="1:29" ht="47.25" customHeight="1">
      <c r="A38" s="21">
        <v>15</v>
      </c>
      <c r="B38" s="269"/>
      <c r="C38" s="19">
        <v>2</v>
      </c>
      <c r="D38" s="52" t="s">
        <v>175</v>
      </c>
      <c r="E38" s="127" t="s">
        <v>106</v>
      </c>
      <c r="F38" s="25" t="s">
        <v>94</v>
      </c>
      <c r="G38" s="79" t="s">
        <v>36</v>
      </c>
      <c r="H38" s="55">
        <v>15</v>
      </c>
      <c r="I38" s="133">
        <v>35</v>
      </c>
      <c r="J38" s="96"/>
      <c r="K38" s="72">
        <v>15</v>
      </c>
      <c r="L38" s="72"/>
      <c r="M38" s="72"/>
      <c r="N38" s="102"/>
      <c r="O38" s="133">
        <v>35</v>
      </c>
      <c r="P38" s="178">
        <v>2</v>
      </c>
      <c r="Q38" s="171">
        <v>0.6</v>
      </c>
      <c r="R38" s="166">
        <v>1.4</v>
      </c>
      <c r="S38" s="146"/>
      <c r="V38" s="187"/>
      <c r="W38" s="167"/>
      <c r="X38" s="185"/>
      <c r="Y38" s="187"/>
      <c r="Z38" s="185"/>
      <c r="AA38" s="185"/>
      <c r="AB38" s="185"/>
      <c r="AC38" s="185"/>
    </row>
    <row r="39" spans="1:29" ht="15" customHeight="1">
      <c r="A39" s="63">
        <v>16</v>
      </c>
      <c r="B39" s="269"/>
      <c r="C39" s="19">
        <v>2</v>
      </c>
      <c r="D39" s="66" t="s">
        <v>99</v>
      </c>
      <c r="E39" s="56" t="s">
        <v>107</v>
      </c>
      <c r="F39" s="24" t="s">
        <v>95</v>
      </c>
      <c r="G39" s="55" t="s">
        <v>38</v>
      </c>
      <c r="H39" s="94">
        <v>15</v>
      </c>
      <c r="I39" s="130">
        <v>60</v>
      </c>
      <c r="J39" s="94">
        <v>15</v>
      </c>
      <c r="K39" s="94"/>
      <c r="L39" s="94"/>
      <c r="M39" s="94"/>
      <c r="N39" s="105"/>
      <c r="O39" s="130">
        <v>60</v>
      </c>
      <c r="P39" s="181">
        <v>3</v>
      </c>
      <c r="Q39" s="171">
        <v>0.6000000000000001</v>
      </c>
      <c r="R39" s="166">
        <v>2.4000000000000004</v>
      </c>
      <c r="S39" s="146"/>
      <c r="V39" s="187"/>
      <c r="W39" s="167"/>
      <c r="X39" s="185"/>
      <c r="Y39" s="187"/>
      <c r="Z39" s="185"/>
      <c r="AA39" s="185"/>
      <c r="AB39" s="185"/>
      <c r="AC39" s="185"/>
    </row>
    <row r="40" spans="1:29" ht="12.75">
      <c r="A40" s="21">
        <v>17</v>
      </c>
      <c r="B40" s="269"/>
      <c r="C40" s="19">
        <v>2</v>
      </c>
      <c r="D40" s="85" t="s">
        <v>226</v>
      </c>
      <c r="E40" s="68" t="s">
        <v>108</v>
      </c>
      <c r="F40" s="90" t="s">
        <v>95</v>
      </c>
      <c r="G40" s="76" t="s">
        <v>38</v>
      </c>
      <c r="H40" s="55">
        <v>15</v>
      </c>
      <c r="I40" s="83">
        <v>35</v>
      </c>
      <c r="J40" s="55"/>
      <c r="K40" s="55">
        <v>15</v>
      </c>
      <c r="L40" s="55"/>
      <c r="M40" s="55"/>
      <c r="N40" s="55"/>
      <c r="O40" s="83">
        <v>35</v>
      </c>
      <c r="P40" s="179">
        <v>2</v>
      </c>
      <c r="Q40" s="166">
        <v>0.6</v>
      </c>
      <c r="R40" s="166">
        <v>1.4</v>
      </c>
      <c r="S40" s="146"/>
      <c r="V40" s="187"/>
      <c r="W40" s="167"/>
      <c r="X40" s="185"/>
      <c r="Y40" s="187"/>
      <c r="Z40" s="185"/>
      <c r="AA40" s="185"/>
      <c r="AB40" s="185"/>
      <c r="AC40" s="185"/>
    </row>
    <row r="41" spans="1:29" ht="26.25" customHeight="1">
      <c r="A41" s="21">
        <v>18</v>
      </c>
      <c r="B41" s="269"/>
      <c r="C41" s="19">
        <v>2</v>
      </c>
      <c r="D41" s="66" t="s">
        <v>174</v>
      </c>
      <c r="E41" s="125" t="s">
        <v>109</v>
      </c>
      <c r="F41" s="90" t="s">
        <v>95</v>
      </c>
      <c r="G41" s="76" t="s">
        <v>36</v>
      </c>
      <c r="H41" s="71">
        <v>15</v>
      </c>
      <c r="I41" s="83">
        <v>55</v>
      </c>
      <c r="J41" s="71"/>
      <c r="K41" s="71">
        <v>15</v>
      </c>
      <c r="L41" s="71"/>
      <c r="M41" s="71"/>
      <c r="N41" s="71"/>
      <c r="O41" s="83">
        <v>55</v>
      </c>
      <c r="P41" s="177">
        <v>3</v>
      </c>
      <c r="Q41" s="169">
        <v>0.8</v>
      </c>
      <c r="R41" s="166">
        <v>2.1999999999999997</v>
      </c>
      <c r="S41" s="54">
        <v>5</v>
      </c>
      <c r="V41" s="187"/>
      <c r="W41" s="167"/>
      <c r="X41" s="185"/>
      <c r="Y41" s="187"/>
      <c r="Z41" s="185"/>
      <c r="AA41" s="185"/>
      <c r="AB41" s="185"/>
      <c r="AC41" s="185"/>
    </row>
    <row r="42" spans="1:29" ht="15" customHeight="1">
      <c r="A42" s="63">
        <v>19</v>
      </c>
      <c r="B42" s="269"/>
      <c r="C42" s="19">
        <v>2</v>
      </c>
      <c r="D42" s="67" t="s">
        <v>100</v>
      </c>
      <c r="E42" s="57" t="s">
        <v>178</v>
      </c>
      <c r="F42" s="27" t="s">
        <v>167</v>
      </c>
      <c r="G42" s="95" t="s">
        <v>36</v>
      </c>
      <c r="H42" s="94">
        <v>15</v>
      </c>
      <c r="I42" s="133">
        <v>35</v>
      </c>
      <c r="J42" s="96"/>
      <c r="K42" s="72">
        <v>15</v>
      </c>
      <c r="L42" s="72"/>
      <c r="M42" s="72"/>
      <c r="N42" s="144"/>
      <c r="O42" s="133">
        <v>35</v>
      </c>
      <c r="P42" s="178">
        <v>2</v>
      </c>
      <c r="Q42" s="169">
        <v>0.6</v>
      </c>
      <c r="R42" s="166">
        <v>1.4</v>
      </c>
      <c r="S42" s="146"/>
      <c r="V42" s="187"/>
      <c r="W42" s="167"/>
      <c r="X42" s="185"/>
      <c r="Y42" s="187"/>
      <c r="Z42" s="185"/>
      <c r="AA42" s="185"/>
      <c r="AB42" s="185"/>
      <c r="AC42" s="185"/>
    </row>
    <row r="43" spans="1:29" ht="15.75" customHeight="1">
      <c r="A43" s="21">
        <v>20</v>
      </c>
      <c r="B43" s="269"/>
      <c r="C43" s="19">
        <v>2</v>
      </c>
      <c r="D43" s="66" t="s">
        <v>101</v>
      </c>
      <c r="E43" s="88" t="s">
        <v>91</v>
      </c>
      <c r="F43" s="70" t="s">
        <v>96</v>
      </c>
      <c r="G43" s="80" t="s">
        <v>36</v>
      </c>
      <c r="H43" s="55">
        <v>15</v>
      </c>
      <c r="I43" s="83">
        <v>80</v>
      </c>
      <c r="J43" s="83"/>
      <c r="K43" s="55">
        <v>15</v>
      </c>
      <c r="L43" s="55"/>
      <c r="M43" s="55"/>
      <c r="N43" s="55"/>
      <c r="O43" s="83">
        <v>80</v>
      </c>
      <c r="P43" s="179">
        <v>4</v>
      </c>
      <c r="Q43" s="166">
        <v>0.8</v>
      </c>
      <c r="R43" s="166">
        <v>3.2</v>
      </c>
      <c r="S43" s="54">
        <v>5</v>
      </c>
      <c r="V43" s="185"/>
      <c r="W43" s="185"/>
      <c r="X43" s="185"/>
      <c r="Y43" s="187"/>
      <c r="Z43" s="185"/>
      <c r="AA43" s="185"/>
      <c r="AB43" s="185"/>
      <c r="AC43" s="185"/>
    </row>
    <row r="44" spans="1:29" ht="14.25" customHeight="1">
      <c r="A44" s="21">
        <v>21</v>
      </c>
      <c r="B44" s="269"/>
      <c r="C44" s="19">
        <v>2</v>
      </c>
      <c r="D44" s="67" t="s">
        <v>55</v>
      </c>
      <c r="E44" s="148" t="s">
        <v>41</v>
      </c>
      <c r="F44" s="98" t="s">
        <v>51</v>
      </c>
      <c r="G44" s="76" t="s">
        <v>36</v>
      </c>
      <c r="H44" s="55">
        <v>30</v>
      </c>
      <c r="I44" s="83">
        <v>20</v>
      </c>
      <c r="J44" s="75"/>
      <c r="K44" s="71">
        <v>30</v>
      </c>
      <c r="L44" s="71"/>
      <c r="M44" s="71"/>
      <c r="N44" s="55"/>
      <c r="O44" s="83">
        <v>20</v>
      </c>
      <c r="P44" s="177">
        <v>2</v>
      </c>
      <c r="Q44" s="166">
        <v>1.2</v>
      </c>
      <c r="R44" s="166">
        <v>0.8</v>
      </c>
      <c r="S44" s="146"/>
      <c r="V44" s="187"/>
      <c r="W44" s="167"/>
      <c r="X44" s="185"/>
      <c r="Y44" s="187"/>
      <c r="Z44" s="185"/>
      <c r="AA44" s="185"/>
      <c r="AB44" s="185"/>
      <c r="AC44" s="185"/>
    </row>
    <row r="45" spans="1:29" ht="15" customHeight="1">
      <c r="A45" s="21">
        <v>22</v>
      </c>
      <c r="B45" s="269"/>
      <c r="C45" s="19">
        <v>2</v>
      </c>
      <c r="D45" s="66" t="s">
        <v>64</v>
      </c>
      <c r="E45" s="124" t="s">
        <v>110</v>
      </c>
      <c r="F45" s="26" t="s">
        <v>51</v>
      </c>
      <c r="G45" s="79" t="s">
        <v>37</v>
      </c>
      <c r="H45" s="55">
        <v>30</v>
      </c>
      <c r="I45" s="83">
        <v>0</v>
      </c>
      <c r="J45" s="96">
        <v>30</v>
      </c>
      <c r="K45" s="72"/>
      <c r="L45" s="72"/>
      <c r="M45" s="72"/>
      <c r="N45" s="55"/>
      <c r="O45" s="83">
        <v>0</v>
      </c>
      <c r="P45" s="178">
        <v>1</v>
      </c>
      <c r="Q45" s="166">
        <v>1</v>
      </c>
      <c r="R45" s="166">
        <v>0</v>
      </c>
      <c r="S45" s="146"/>
      <c r="V45" s="187"/>
      <c r="W45" s="167"/>
      <c r="X45" s="185"/>
      <c r="Y45" s="187"/>
      <c r="Z45" s="185"/>
      <c r="AA45" s="185"/>
      <c r="AB45" s="185"/>
      <c r="AC45" s="185"/>
    </row>
    <row r="46" spans="1:29" ht="24" customHeight="1">
      <c r="A46" s="21">
        <v>23</v>
      </c>
      <c r="B46" s="269"/>
      <c r="C46" s="19">
        <v>2</v>
      </c>
      <c r="D46" s="67" t="s">
        <v>102</v>
      </c>
      <c r="E46" s="180" t="s">
        <v>203</v>
      </c>
      <c r="F46" s="97" t="s">
        <v>52</v>
      </c>
      <c r="G46" s="76" t="s">
        <v>36</v>
      </c>
      <c r="H46" s="71">
        <v>120</v>
      </c>
      <c r="I46" s="83">
        <v>0</v>
      </c>
      <c r="J46" s="55"/>
      <c r="K46" s="55"/>
      <c r="L46" s="55"/>
      <c r="M46" s="55"/>
      <c r="N46" s="55">
        <v>120</v>
      </c>
      <c r="O46" s="83">
        <v>0</v>
      </c>
      <c r="P46" s="166">
        <v>4</v>
      </c>
      <c r="Q46" s="166">
        <v>4</v>
      </c>
      <c r="R46" s="166">
        <v>0</v>
      </c>
      <c r="S46" s="146"/>
      <c r="V46" s="187"/>
      <c r="W46" s="167"/>
      <c r="X46" s="185"/>
      <c r="Y46" s="187"/>
      <c r="Z46" s="185"/>
      <c r="AA46" s="185"/>
      <c r="AB46" s="185"/>
      <c r="AC46" s="185"/>
    </row>
    <row r="47" spans="1:59" ht="12.75">
      <c r="A47" s="37"/>
      <c r="B47" s="269"/>
      <c r="C47" s="269" t="s">
        <v>19</v>
      </c>
      <c r="D47" s="269"/>
      <c r="E47" s="269"/>
      <c r="F47" s="269"/>
      <c r="G47" s="269"/>
      <c r="H47" s="128">
        <f aca="true" t="shared" si="1" ref="H47:S47">SUM(H35:H46)</f>
        <v>315</v>
      </c>
      <c r="I47" s="128">
        <f t="shared" si="1"/>
        <v>450</v>
      </c>
      <c r="J47" s="128">
        <f t="shared" si="1"/>
        <v>45</v>
      </c>
      <c r="K47" s="128">
        <f t="shared" si="1"/>
        <v>105</v>
      </c>
      <c r="L47" s="128">
        <f t="shared" si="1"/>
        <v>45</v>
      </c>
      <c r="M47" s="128">
        <f t="shared" si="1"/>
        <v>0</v>
      </c>
      <c r="N47" s="128">
        <f t="shared" si="1"/>
        <v>120</v>
      </c>
      <c r="O47" s="128">
        <f t="shared" si="1"/>
        <v>450</v>
      </c>
      <c r="P47" s="128">
        <f t="shared" si="1"/>
        <v>30</v>
      </c>
      <c r="Q47" s="129">
        <f t="shared" si="1"/>
        <v>12</v>
      </c>
      <c r="R47" s="129">
        <f t="shared" si="1"/>
        <v>18</v>
      </c>
      <c r="S47" s="129">
        <f t="shared" si="1"/>
        <v>10</v>
      </c>
      <c r="T47" s="2"/>
      <c r="U47" s="2"/>
      <c r="V47" s="187"/>
      <c r="W47" s="167"/>
      <c r="X47" s="185"/>
      <c r="Y47" s="187"/>
      <c r="Z47" s="185"/>
      <c r="AA47" s="185"/>
      <c r="AB47" s="185"/>
      <c r="AC47" s="18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>
      <c r="A48" s="281" t="s">
        <v>11</v>
      </c>
      <c r="B48" s="281"/>
      <c r="C48" s="281"/>
      <c r="D48" s="282"/>
      <c r="E48" s="282"/>
      <c r="F48" s="282"/>
      <c r="G48" s="282"/>
      <c r="H48" s="134">
        <f aca="true" t="shared" si="2" ref="H48:S48">SUM(H34,H47)</f>
        <v>555</v>
      </c>
      <c r="I48" s="137">
        <f t="shared" si="2"/>
        <v>935</v>
      </c>
      <c r="J48" s="134">
        <f t="shared" si="2"/>
        <v>105</v>
      </c>
      <c r="K48" s="134">
        <f t="shared" si="2"/>
        <v>210</v>
      </c>
      <c r="L48" s="134">
        <f t="shared" si="2"/>
        <v>120</v>
      </c>
      <c r="M48" s="134">
        <f t="shared" si="2"/>
        <v>0</v>
      </c>
      <c r="N48" s="134">
        <f t="shared" si="2"/>
        <v>120</v>
      </c>
      <c r="O48" s="134">
        <f t="shared" si="2"/>
        <v>935</v>
      </c>
      <c r="P48" s="134">
        <f t="shared" si="2"/>
        <v>60</v>
      </c>
      <c r="Q48" s="135">
        <f t="shared" si="2"/>
        <v>22.6</v>
      </c>
      <c r="R48" s="135">
        <f t="shared" si="2"/>
        <v>37.4</v>
      </c>
      <c r="S48" s="135">
        <f t="shared" si="2"/>
        <v>40</v>
      </c>
      <c r="T48" s="2"/>
      <c r="U48" s="2"/>
      <c r="V48" s="187"/>
      <c r="W48" s="167"/>
      <c r="X48" s="185"/>
      <c r="Y48" s="187"/>
      <c r="Z48" s="185"/>
      <c r="AA48" s="185"/>
      <c r="AB48" s="185"/>
      <c r="AC48" s="185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3.5" customHeight="1">
      <c r="A49" s="20">
        <v>24</v>
      </c>
      <c r="B49" s="269" t="s">
        <v>12</v>
      </c>
      <c r="C49" s="19">
        <v>3</v>
      </c>
      <c r="D49" s="66" t="s">
        <v>112</v>
      </c>
      <c r="E49" s="56" t="s">
        <v>117</v>
      </c>
      <c r="F49" s="93" t="s">
        <v>93</v>
      </c>
      <c r="G49" s="104" t="s">
        <v>38</v>
      </c>
      <c r="H49" s="105">
        <v>15</v>
      </c>
      <c r="I49" s="55">
        <v>60</v>
      </c>
      <c r="J49" s="94">
        <v>15</v>
      </c>
      <c r="K49" s="94"/>
      <c r="L49" s="94"/>
      <c r="M49" s="94"/>
      <c r="N49" s="94"/>
      <c r="O49" s="94">
        <v>60</v>
      </c>
      <c r="P49" s="94">
        <v>3</v>
      </c>
      <c r="Q49" s="170">
        <v>0.6000000000000001</v>
      </c>
      <c r="R49" s="166">
        <v>2.4000000000000004</v>
      </c>
      <c r="S49" s="168"/>
      <c r="T49" s="2"/>
      <c r="U49" s="2"/>
      <c r="V49" s="187"/>
      <c r="W49" s="167"/>
      <c r="X49" s="185"/>
      <c r="Y49" s="187"/>
      <c r="Z49" s="185"/>
      <c r="AA49" s="185"/>
      <c r="AB49" s="185"/>
      <c r="AC49" s="185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21" customHeight="1">
      <c r="A50" s="160">
        <v>25</v>
      </c>
      <c r="B50" s="269"/>
      <c r="C50" s="19">
        <v>3</v>
      </c>
      <c r="D50" s="66" t="s">
        <v>113</v>
      </c>
      <c r="E50" s="82" t="s">
        <v>118</v>
      </c>
      <c r="F50" s="23" t="s">
        <v>93</v>
      </c>
      <c r="G50" s="80" t="s">
        <v>36</v>
      </c>
      <c r="H50" s="55">
        <v>15</v>
      </c>
      <c r="I50" s="54">
        <v>35</v>
      </c>
      <c r="J50" s="55"/>
      <c r="K50" s="55"/>
      <c r="L50" s="55">
        <v>15</v>
      </c>
      <c r="M50" s="54"/>
      <c r="N50" s="54"/>
      <c r="O50" s="54">
        <v>35</v>
      </c>
      <c r="P50" s="55">
        <v>2</v>
      </c>
      <c r="Q50" s="170">
        <v>0.6</v>
      </c>
      <c r="R50" s="166">
        <v>1.4</v>
      </c>
      <c r="S50" s="168"/>
      <c r="T50" s="2"/>
      <c r="U50" s="2"/>
      <c r="V50" s="187"/>
      <c r="W50" s="167"/>
      <c r="X50" s="185"/>
      <c r="Y50" s="187"/>
      <c r="Z50" s="185"/>
      <c r="AA50" s="185"/>
      <c r="AB50" s="185"/>
      <c r="AC50" s="185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39" customHeight="1">
      <c r="A51" s="160">
        <v>26</v>
      </c>
      <c r="B51" s="269"/>
      <c r="C51" s="19">
        <v>3</v>
      </c>
      <c r="D51" s="66" t="s">
        <v>227</v>
      </c>
      <c r="E51" s="125" t="s">
        <v>119</v>
      </c>
      <c r="F51" s="23" t="s">
        <v>93</v>
      </c>
      <c r="G51" s="54" t="s">
        <v>36</v>
      </c>
      <c r="H51" s="55">
        <v>15</v>
      </c>
      <c r="I51" s="55">
        <v>60</v>
      </c>
      <c r="J51" s="55"/>
      <c r="K51" s="55"/>
      <c r="L51" s="55">
        <v>15</v>
      </c>
      <c r="M51" s="55"/>
      <c r="N51" s="55"/>
      <c r="O51" s="55">
        <v>60</v>
      </c>
      <c r="P51" s="166">
        <v>3</v>
      </c>
      <c r="Q51" s="166">
        <v>0.6000000000000001</v>
      </c>
      <c r="R51" s="166">
        <v>2.4000000000000004</v>
      </c>
      <c r="S51" s="168"/>
      <c r="T51" s="2"/>
      <c r="U51" s="2"/>
      <c r="V51" s="187"/>
      <c r="W51" s="167"/>
      <c r="X51" s="185"/>
      <c r="Y51" s="187"/>
      <c r="Z51" s="185"/>
      <c r="AA51" s="185"/>
      <c r="AB51" s="185"/>
      <c r="AC51" s="18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3.5" customHeight="1">
      <c r="A52" s="116">
        <v>27</v>
      </c>
      <c r="B52" s="269"/>
      <c r="C52" s="19">
        <v>3</v>
      </c>
      <c r="D52" s="66" t="s">
        <v>114</v>
      </c>
      <c r="E52" s="56" t="s">
        <v>44</v>
      </c>
      <c r="F52" s="89" t="s">
        <v>95</v>
      </c>
      <c r="G52" s="95" t="s">
        <v>36</v>
      </c>
      <c r="H52" s="72">
        <v>15</v>
      </c>
      <c r="I52" s="55">
        <v>35</v>
      </c>
      <c r="J52" s="55"/>
      <c r="K52" s="55">
        <v>15</v>
      </c>
      <c r="L52" s="55"/>
      <c r="M52" s="55"/>
      <c r="N52" s="55"/>
      <c r="O52" s="55">
        <v>35</v>
      </c>
      <c r="P52" s="166">
        <v>2</v>
      </c>
      <c r="Q52" s="170">
        <v>0.6</v>
      </c>
      <c r="R52" s="166">
        <v>1.4</v>
      </c>
      <c r="S52" s="168"/>
      <c r="T52" s="2"/>
      <c r="U52" s="2"/>
      <c r="V52" s="187"/>
      <c r="W52" s="167"/>
      <c r="X52" s="185"/>
      <c r="Y52" s="187"/>
      <c r="Z52" s="185"/>
      <c r="AA52" s="185"/>
      <c r="AB52" s="185"/>
      <c r="AC52" s="18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3.5" customHeight="1">
      <c r="A53" s="20">
        <v>28</v>
      </c>
      <c r="B53" s="269"/>
      <c r="C53" s="19">
        <v>3</v>
      </c>
      <c r="D53" s="156" t="s">
        <v>239</v>
      </c>
      <c r="E53" s="117" t="s">
        <v>120</v>
      </c>
      <c r="F53" s="24" t="s">
        <v>95</v>
      </c>
      <c r="G53" s="179" t="s">
        <v>36</v>
      </c>
      <c r="H53" s="166">
        <v>15</v>
      </c>
      <c r="I53" s="166">
        <v>60</v>
      </c>
      <c r="J53" s="169"/>
      <c r="K53" s="169">
        <v>15</v>
      </c>
      <c r="L53" s="169"/>
      <c r="M53" s="166"/>
      <c r="N53" s="166"/>
      <c r="O53" s="166">
        <v>60</v>
      </c>
      <c r="P53" s="166">
        <v>3</v>
      </c>
      <c r="Q53" s="170">
        <v>0.6</v>
      </c>
      <c r="R53" s="166">
        <v>2.4</v>
      </c>
      <c r="S53" s="198"/>
      <c r="T53" s="190"/>
      <c r="U53" s="2"/>
      <c r="V53" s="187"/>
      <c r="W53" s="167"/>
      <c r="X53" s="185"/>
      <c r="Y53" s="187"/>
      <c r="Z53" s="185"/>
      <c r="AA53" s="185"/>
      <c r="AB53" s="185"/>
      <c r="AC53" s="185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25.5" customHeight="1">
      <c r="A54" s="20">
        <v>29</v>
      </c>
      <c r="B54" s="269"/>
      <c r="C54" s="19">
        <v>3</v>
      </c>
      <c r="D54" s="155" t="s">
        <v>229</v>
      </c>
      <c r="E54" s="175" t="s">
        <v>121</v>
      </c>
      <c r="F54" s="103" t="s">
        <v>167</v>
      </c>
      <c r="G54" s="178" t="s">
        <v>36</v>
      </c>
      <c r="H54" s="176">
        <v>15</v>
      </c>
      <c r="I54" s="166">
        <v>35</v>
      </c>
      <c r="J54" s="166">
        <v>15</v>
      </c>
      <c r="K54" s="166"/>
      <c r="L54" s="166"/>
      <c r="M54" s="166"/>
      <c r="N54" s="166"/>
      <c r="O54" s="166">
        <v>35</v>
      </c>
      <c r="P54" s="166">
        <v>2</v>
      </c>
      <c r="Q54" s="170">
        <v>0.6</v>
      </c>
      <c r="R54" s="166">
        <v>1.4</v>
      </c>
      <c r="S54" s="198"/>
      <c r="T54" s="190"/>
      <c r="U54" s="2"/>
      <c r="V54" s="187"/>
      <c r="W54" s="167"/>
      <c r="X54" s="185"/>
      <c r="Y54" s="187"/>
      <c r="Z54" s="185"/>
      <c r="AA54" s="185"/>
      <c r="AB54" s="185"/>
      <c r="AC54" s="185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3.5" customHeight="1">
      <c r="A55" s="20">
        <v>30</v>
      </c>
      <c r="B55" s="269"/>
      <c r="C55" s="19">
        <v>3</v>
      </c>
      <c r="D55" s="156" t="s">
        <v>240</v>
      </c>
      <c r="E55" s="196" t="s">
        <v>241</v>
      </c>
      <c r="F55" s="27" t="s">
        <v>167</v>
      </c>
      <c r="G55" s="179" t="s">
        <v>36</v>
      </c>
      <c r="H55" s="166">
        <v>15</v>
      </c>
      <c r="I55" s="166">
        <v>60</v>
      </c>
      <c r="J55" s="199"/>
      <c r="K55" s="176">
        <v>15</v>
      </c>
      <c r="L55" s="176"/>
      <c r="M55" s="169"/>
      <c r="N55" s="169"/>
      <c r="O55" s="169">
        <v>60</v>
      </c>
      <c r="P55" s="176">
        <v>3</v>
      </c>
      <c r="Q55" s="170">
        <v>0.6</v>
      </c>
      <c r="R55" s="166">
        <v>2.4</v>
      </c>
      <c r="S55" s="198"/>
      <c r="T55" s="190"/>
      <c r="U55" s="2"/>
      <c r="V55" s="187"/>
      <c r="W55" s="167"/>
      <c r="X55" s="185"/>
      <c r="Y55" s="187"/>
      <c r="Z55" s="185"/>
      <c r="AA55" s="185"/>
      <c r="AB55" s="185"/>
      <c r="AC55" s="18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3.5" customHeight="1">
      <c r="A56" s="20">
        <v>31</v>
      </c>
      <c r="B56" s="269"/>
      <c r="C56" s="19">
        <v>3</v>
      </c>
      <c r="D56" s="67" t="s">
        <v>115</v>
      </c>
      <c r="E56" s="92" t="s">
        <v>91</v>
      </c>
      <c r="F56" s="70" t="s">
        <v>96</v>
      </c>
      <c r="G56" s="177" t="s">
        <v>36</v>
      </c>
      <c r="H56" s="169">
        <v>15</v>
      </c>
      <c r="I56" s="166">
        <v>80</v>
      </c>
      <c r="J56" s="170"/>
      <c r="K56" s="166">
        <v>15</v>
      </c>
      <c r="L56" s="166"/>
      <c r="M56" s="166"/>
      <c r="N56" s="166"/>
      <c r="O56" s="166">
        <v>80</v>
      </c>
      <c r="P56" s="166">
        <v>4</v>
      </c>
      <c r="Q56" s="170">
        <v>0.8</v>
      </c>
      <c r="R56" s="166">
        <v>3.2</v>
      </c>
      <c r="S56" s="166">
        <v>5</v>
      </c>
      <c r="T56" s="190"/>
      <c r="U56" s="2"/>
      <c r="V56" s="185"/>
      <c r="W56" s="185"/>
      <c r="X56" s="185"/>
      <c r="Y56" s="187"/>
      <c r="Z56" s="185"/>
      <c r="AA56" s="185"/>
      <c r="AB56" s="185"/>
      <c r="AC56" s="185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3.5" customHeight="1">
      <c r="A57" s="20">
        <v>32</v>
      </c>
      <c r="B57" s="269"/>
      <c r="C57" s="19">
        <v>3</v>
      </c>
      <c r="D57" s="66" t="s">
        <v>60</v>
      </c>
      <c r="E57" s="148" t="s">
        <v>41</v>
      </c>
      <c r="F57" s="91" t="s">
        <v>51</v>
      </c>
      <c r="G57" s="81" t="s">
        <v>36</v>
      </c>
      <c r="H57" s="72">
        <v>30</v>
      </c>
      <c r="I57" s="54">
        <v>20</v>
      </c>
      <c r="J57" s="106"/>
      <c r="K57" s="94">
        <v>30</v>
      </c>
      <c r="L57" s="94"/>
      <c r="M57" s="105"/>
      <c r="N57" s="105"/>
      <c r="O57" s="105">
        <v>20</v>
      </c>
      <c r="P57" s="176">
        <v>2</v>
      </c>
      <c r="Q57" s="170">
        <v>1.2</v>
      </c>
      <c r="R57" s="166">
        <v>0.8</v>
      </c>
      <c r="S57" s="168"/>
      <c r="T57" s="2"/>
      <c r="U57" s="2"/>
      <c r="V57" s="187"/>
      <c r="W57" s="167"/>
      <c r="X57" s="185"/>
      <c r="Y57" s="187"/>
      <c r="Z57" s="185"/>
      <c r="AA57" s="185"/>
      <c r="AB57" s="185"/>
      <c r="AC57" s="185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3.5" customHeight="1">
      <c r="A58" s="20">
        <v>33</v>
      </c>
      <c r="B58" s="269"/>
      <c r="C58" s="19">
        <v>3</v>
      </c>
      <c r="D58" s="67" t="s">
        <v>56</v>
      </c>
      <c r="E58" s="117" t="s">
        <v>42</v>
      </c>
      <c r="F58" s="26" t="s">
        <v>51</v>
      </c>
      <c r="G58" s="80" t="s">
        <v>36</v>
      </c>
      <c r="H58" s="54">
        <v>30</v>
      </c>
      <c r="I58" s="54">
        <v>20</v>
      </c>
      <c r="J58" s="55"/>
      <c r="K58" s="55">
        <v>30</v>
      </c>
      <c r="L58" s="55"/>
      <c r="M58" s="54"/>
      <c r="N58" s="54"/>
      <c r="O58" s="54">
        <v>20</v>
      </c>
      <c r="P58" s="166">
        <v>2</v>
      </c>
      <c r="Q58" s="170">
        <v>1.2</v>
      </c>
      <c r="R58" s="166">
        <v>0.8</v>
      </c>
      <c r="S58" s="168"/>
      <c r="T58" s="2"/>
      <c r="U58" s="2"/>
      <c r="V58" s="187"/>
      <c r="W58" s="167"/>
      <c r="X58" s="185"/>
      <c r="Y58" s="187"/>
      <c r="Z58" s="185"/>
      <c r="AA58" s="185"/>
      <c r="AB58" s="185"/>
      <c r="AC58" s="185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26.25" customHeight="1">
      <c r="A59" s="20">
        <v>34</v>
      </c>
      <c r="B59" s="269"/>
      <c r="C59" s="19">
        <v>3</v>
      </c>
      <c r="D59" s="66" t="s">
        <v>116</v>
      </c>
      <c r="E59" s="117" t="s">
        <v>203</v>
      </c>
      <c r="F59" s="29" t="s">
        <v>52</v>
      </c>
      <c r="G59" s="79" t="s">
        <v>36</v>
      </c>
      <c r="H59" s="55">
        <v>120</v>
      </c>
      <c r="I59" s="83">
        <v>0</v>
      </c>
      <c r="J59" s="55"/>
      <c r="K59" s="55"/>
      <c r="L59" s="55"/>
      <c r="M59" s="55"/>
      <c r="N59" s="55">
        <v>120</v>
      </c>
      <c r="O59" s="55">
        <v>0</v>
      </c>
      <c r="P59" s="166">
        <v>4</v>
      </c>
      <c r="Q59" s="166">
        <v>4</v>
      </c>
      <c r="R59" s="166">
        <v>0</v>
      </c>
      <c r="S59" s="168"/>
      <c r="T59" s="2"/>
      <c r="U59" s="2"/>
      <c r="V59" s="187"/>
      <c r="W59" s="167"/>
      <c r="X59" s="185"/>
      <c r="Y59" s="187"/>
      <c r="Z59" s="185"/>
      <c r="AA59" s="185"/>
      <c r="AB59" s="185"/>
      <c r="AC59" s="185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29" ht="12.75" customHeight="1">
      <c r="A60" s="37"/>
      <c r="B60" s="269"/>
      <c r="C60" s="269" t="s">
        <v>20</v>
      </c>
      <c r="D60" s="270"/>
      <c r="E60" s="270"/>
      <c r="F60" s="270"/>
      <c r="G60" s="270"/>
      <c r="H60" s="136">
        <f aca="true" t="shared" si="3" ref="H60:S60">SUM(H49:H59)</f>
        <v>300</v>
      </c>
      <c r="I60" s="136">
        <f t="shared" si="3"/>
        <v>465</v>
      </c>
      <c r="J60" s="136">
        <f t="shared" si="3"/>
        <v>30</v>
      </c>
      <c r="K60" s="136">
        <f t="shared" si="3"/>
        <v>120</v>
      </c>
      <c r="L60" s="136">
        <f t="shared" si="3"/>
        <v>30</v>
      </c>
      <c r="M60" s="136">
        <f t="shared" si="3"/>
        <v>0</v>
      </c>
      <c r="N60" s="136">
        <f t="shared" si="3"/>
        <v>120</v>
      </c>
      <c r="O60" s="136">
        <f t="shared" si="3"/>
        <v>465</v>
      </c>
      <c r="P60" s="136">
        <f t="shared" si="3"/>
        <v>30</v>
      </c>
      <c r="Q60" s="128">
        <f t="shared" si="3"/>
        <v>11.4</v>
      </c>
      <c r="R60" s="128">
        <f t="shared" si="3"/>
        <v>18.600000000000005</v>
      </c>
      <c r="S60" s="128">
        <f t="shared" si="3"/>
        <v>5</v>
      </c>
      <c r="V60" s="187"/>
      <c r="W60" s="167"/>
      <c r="X60" s="185"/>
      <c r="Y60" s="187"/>
      <c r="Z60" s="185"/>
      <c r="AA60" s="185"/>
      <c r="AB60" s="185"/>
      <c r="AC60" s="185"/>
    </row>
    <row r="61" spans="1:29" ht="24.75" customHeight="1">
      <c r="A61" s="21">
        <v>35</v>
      </c>
      <c r="B61" s="269"/>
      <c r="C61" s="19">
        <v>4</v>
      </c>
      <c r="D61" s="66" t="s">
        <v>122</v>
      </c>
      <c r="E61" s="56" t="s">
        <v>48</v>
      </c>
      <c r="F61" s="23" t="s">
        <v>93</v>
      </c>
      <c r="G61" s="54" t="s">
        <v>38</v>
      </c>
      <c r="H61" s="133">
        <v>15</v>
      </c>
      <c r="I61" s="54">
        <v>60</v>
      </c>
      <c r="J61" s="83">
        <v>15</v>
      </c>
      <c r="K61" s="55"/>
      <c r="L61" s="55"/>
      <c r="M61" s="54"/>
      <c r="N61" s="54"/>
      <c r="O61" s="54">
        <v>60</v>
      </c>
      <c r="P61" s="79">
        <v>3</v>
      </c>
      <c r="Q61" s="166">
        <v>0.6000000000000001</v>
      </c>
      <c r="R61" s="166">
        <v>2.4000000000000004</v>
      </c>
      <c r="S61" s="146"/>
      <c r="V61" s="187"/>
      <c r="W61" s="167"/>
      <c r="X61" s="185"/>
      <c r="Y61" s="187"/>
      <c r="Z61" s="185"/>
      <c r="AA61" s="185"/>
      <c r="AB61" s="185"/>
      <c r="AC61" s="185"/>
    </row>
    <row r="62" spans="1:29" ht="47.25" customHeight="1">
      <c r="A62" s="21">
        <v>36</v>
      </c>
      <c r="B62" s="269"/>
      <c r="C62" s="19">
        <v>4</v>
      </c>
      <c r="D62" s="67" t="s">
        <v>123</v>
      </c>
      <c r="E62" s="149" t="s">
        <v>103</v>
      </c>
      <c r="F62" s="65" t="s">
        <v>93</v>
      </c>
      <c r="G62" s="78" t="s">
        <v>36</v>
      </c>
      <c r="H62" s="130">
        <v>15</v>
      </c>
      <c r="I62" s="78">
        <v>35</v>
      </c>
      <c r="J62" s="75"/>
      <c r="K62" s="71"/>
      <c r="L62" s="71">
        <v>15</v>
      </c>
      <c r="M62" s="78"/>
      <c r="N62" s="78"/>
      <c r="O62" s="78">
        <v>35</v>
      </c>
      <c r="P62" s="177">
        <v>2</v>
      </c>
      <c r="Q62" s="169">
        <v>0.6</v>
      </c>
      <c r="R62" s="166">
        <v>1.4</v>
      </c>
      <c r="S62" s="146"/>
      <c r="V62" s="187"/>
      <c r="W62" s="167"/>
      <c r="X62" s="185"/>
      <c r="Y62" s="187"/>
      <c r="Z62" s="185"/>
      <c r="AA62" s="185"/>
      <c r="AB62" s="185"/>
      <c r="AC62" s="185"/>
    </row>
    <row r="63" spans="1:29" ht="33.75" customHeight="1">
      <c r="A63" s="21">
        <v>37</v>
      </c>
      <c r="B63" s="269"/>
      <c r="C63" s="19">
        <v>4</v>
      </c>
      <c r="D63" s="85" t="s">
        <v>228</v>
      </c>
      <c r="E63" s="150" t="s">
        <v>119</v>
      </c>
      <c r="F63" s="23" t="s">
        <v>93</v>
      </c>
      <c r="G63" s="54" t="s">
        <v>38</v>
      </c>
      <c r="H63" s="130">
        <v>15</v>
      </c>
      <c r="I63" s="54">
        <v>60</v>
      </c>
      <c r="J63" s="96"/>
      <c r="K63" s="72"/>
      <c r="L63" s="72">
        <v>15</v>
      </c>
      <c r="M63" s="105"/>
      <c r="N63" s="105"/>
      <c r="O63" s="54">
        <v>60</v>
      </c>
      <c r="P63" s="178">
        <v>3</v>
      </c>
      <c r="Q63" s="166">
        <v>0.6000000000000001</v>
      </c>
      <c r="R63" s="166">
        <v>2.4000000000000004</v>
      </c>
      <c r="S63" s="146"/>
      <c r="V63" s="187"/>
      <c r="W63" s="167"/>
      <c r="X63" s="185"/>
      <c r="Y63" s="187"/>
      <c r="Z63" s="185"/>
      <c r="AA63" s="185"/>
      <c r="AB63" s="185"/>
      <c r="AC63" s="185"/>
    </row>
    <row r="64" spans="1:29" ht="15" customHeight="1">
      <c r="A64" s="21">
        <v>38</v>
      </c>
      <c r="B64" s="269"/>
      <c r="C64" s="19">
        <v>4</v>
      </c>
      <c r="D64" s="66" t="s">
        <v>124</v>
      </c>
      <c r="E64" s="57" t="s">
        <v>127</v>
      </c>
      <c r="F64" s="99" t="s">
        <v>94</v>
      </c>
      <c r="G64" s="72" t="s">
        <v>36</v>
      </c>
      <c r="H64" s="131">
        <v>15</v>
      </c>
      <c r="I64" s="54">
        <v>35</v>
      </c>
      <c r="J64" s="55">
        <v>15</v>
      </c>
      <c r="K64" s="55"/>
      <c r="L64" s="55"/>
      <c r="M64" s="54"/>
      <c r="N64" s="54"/>
      <c r="O64" s="54">
        <v>35</v>
      </c>
      <c r="P64" s="166">
        <v>2</v>
      </c>
      <c r="Q64" s="166">
        <v>0.6</v>
      </c>
      <c r="R64" s="166">
        <v>1.4</v>
      </c>
      <c r="S64" s="146"/>
      <c r="V64" s="187"/>
      <c r="W64" s="167"/>
      <c r="X64" s="185"/>
      <c r="Y64" s="187"/>
      <c r="Z64" s="185"/>
      <c r="AA64" s="185"/>
      <c r="AB64" s="185"/>
      <c r="AC64" s="185"/>
    </row>
    <row r="65" spans="1:29" ht="22.5" customHeight="1">
      <c r="A65" s="21">
        <v>39</v>
      </c>
      <c r="B65" s="269"/>
      <c r="C65" s="19">
        <v>4</v>
      </c>
      <c r="D65" s="156" t="s">
        <v>242</v>
      </c>
      <c r="E65" s="196" t="s">
        <v>243</v>
      </c>
      <c r="F65" s="24" t="s">
        <v>95</v>
      </c>
      <c r="G65" s="105" t="s">
        <v>36</v>
      </c>
      <c r="H65" s="106">
        <v>10</v>
      </c>
      <c r="I65" s="94">
        <v>15</v>
      </c>
      <c r="J65" s="72"/>
      <c r="K65" s="72"/>
      <c r="L65" s="72">
        <v>10</v>
      </c>
      <c r="M65" s="94"/>
      <c r="N65" s="55"/>
      <c r="O65" s="94">
        <v>15</v>
      </c>
      <c r="P65" s="176">
        <v>1</v>
      </c>
      <c r="Q65" s="166">
        <v>0.4</v>
      </c>
      <c r="R65" s="166">
        <v>0.6</v>
      </c>
      <c r="S65" s="146"/>
      <c r="V65" s="187"/>
      <c r="W65" s="167"/>
      <c r="X65" s="185"/>
      <c r="Y65" s="187"/>
      <c r="Z65" s="185"/>
      <c r="AA65" s="185"/>
      <c r="AB65" s="185"/>
      <c r="AC65" s="185"/>
    </row>
    <row r="66" spans="1:29" ht="24.75" customHeight="1">
      <c r="A66" s="21">
        <v>40</v>
      </c>
      <c r="B66" s="269"/>
      <c r="C66" s="19">
        <v>4</v>
      </c>
      <c r="D66" s="66" t="s">
        <v>173</v>
      </c>
      <c r="E66" s="125" t="s">
        <v>128</v>
      </c>
      <c r="F66" s="24" t="s">
        <v>95</v>
      </c>
      <c r="G66" s="55" t="s">
        <v>36</v>
      </c>
      <c r="H66" s="83">
        <v>15</v>
      </c>
      <c r="I66" s="55">
        <v>35</v>
      </c>
      <c r="J66" s="55"/>
      <c r="K66" s="55">
        <v>15</v>
      </c>
      <c r="L66" s="55"/>
      <c r="M66" s="55"/>
      <c r="N66" s="55"/>
      <c r="O66" s="55">
        <v>35</v>
      </c>
      <c r="P66" s="166">
        <v>2</v>
      </c>
      <c r="Q66" s="166">
        <v>0.6</v>
      </c>
      <c r="R66" s="166">
        <v>1.4</v>
      </c>
      <c r="S66" s="146"/>
      <c r="V66" s="187"/>
      <c r="W66" s="167"/>
      <c r="X66" s="185"/>
      <c r="Y66" s="187"/>
      <c r="Z66" s="185"/>
      <c r="AA66" s="185"/>
      <c r="AB66" s="185"/>
      <c r="AC66" s="185"/>
    </row>
    <row r="67" spans="1:29" ht="25.5" customHeight="1">
      <c r="A67" s="21">
        <v>41</v>
      </c>
      <c r="B67" s="269"/>
      <c r="C67" s="19">
        <v>4</v>
      </c>
      <c r="D67" s="67" t="s">
        <v>230</v>
      </c>
      <c r="E67" s="87" t="s">
        <v>129</v>
      </c>
      <c r="F67" s="100" t="s">
        <v>167</v>
      </c>
      <c r="G67" s="78" t="s">
        <v>36</v>
      </c>
      <c r="H67" s="83">
        <v>15</v>
      </c>
      <c r="I67" s="55">
        <v>25</v>
      </c>
      <c r="J67" s="75"/>
      <c r="K67" s="71">
        <v>15</v>
      </c>
      <c r="L67" s="71"/>
      <c r="M67" s="71"/>
      <c r="N67" s="71"/>
      <c r="O67" s="55">
        <v>25</v>
      </c>
      <c r="P67" s="169">
        <v>2</v>
      </c>
      <c r="Q67" s="166">
        <v>1</v>
      </c>
      <c r="R67" s="166">
        <v>1</v>
      </c>
      <c r="S67" s="54">
        <v>10</v>
      </c>
      <c r="V67" s="187"/>
      <c r="W67" s="167"/>
      <c r="X67" s="185"/>
      <c r="Y67" s="187"/>
      <c r="Z67" s="185"/>
      <c r="AA67" s="185"/>
      <c r="AB67" s="185"/>
      <c r="AC67" s="185"/>
    </row>
    <row r="68" spans="1:29" ht="24.75" customHeight="1">
      <c r="A68" s="21">
        <v>42</v>
      </c>
      <c r="B68" s="269"/>
      <c r="C68" s="19">
        <v>4</v>
      </c>
      <c r="D68" s="156" t="s">
        <v>205</v>
      </c>
      <c r="E68" s="163" t="s">
        <v>189</v>
      </c>
      <c r="F68" s="165" t="s">
        <v>191</v>
      </c>
      <c r="G68" s="79" t="s">
        <v>36</v>
      </c>
      <c r="H68" s="55">
        <v>15</v>
      </c>
      <c r="I68" s="55">
        <v>50</v>
      </c>
      <c r="J68" s="83"/>
      <c r="K68" s="55">
        <v>15</v>
      </c>
      <c r="L68" s="55"/>
      <c r="M68" s="55"/>
      <c r="N68" s="55"/>
      <c r="O68" s="55">
        <v>50</v>
      </c>
      <c r="P68" s="166">
        <v>3</v>
      </c>
      <c r="Q68" s="171">
        <v>1</v>
      </c>
      <c r="R68" s="166">
        <v>2</v>
      </c>
      <c r="S68" s="54">
        <v>10</v>
      </c>
      <c r="V68" s="187"/>
      <c r="W68" s="167"/>
      <c r="X68" s="185"/>
      <c r="Y68" s="187"/>
      <c r="Z68" s="185"/>
      <c r="AA68" s="185"/>
      <c r="AB68" s="185"/>
      <c r="AC68" s="185"/>
    </row>
    <row r="69" spans="1:29" ht="24" customHeight="1">
      <c r="A69" s="21">
        <v>43</v>
      </c>
      <c r="B69" s="269"/>
      <c r="C69" s="19">
        <v>4</v>
      </c>
      <c r="D69" s="156" t="s">
        <v>206</v>
      </c>
      <c r="E69" s="164" t="s">
        <v>190</v>
      </c>
      <c r="F69" s="165" t="s">
        <v>191</v>
      </c>
      <c r="G69" s="55" t="s">
        <v>38</v>
      </c>
      <c r="H69" s="83">
        <v>15</v>
      </c>
      <c r="I69" s="55">
        <v>35</v>
      </c>
      <c r="J69" s="55"/>
      <c r="K69" s="55"/>
      <c r="L69" s="55">
        <v>15</v>
      </c>
      <c r="M69" s="55"/>
      <c r="N69" s="55"/>
      <c r="O69" s="55">
        <v>35</v>
      </c>
      <c r="P69" s="166">
        <v>2</v>
      </c>
      <c r="Q69" s="166">
        <v>0.6</v>
      </c>
      <c r="R69" s="166">
        <v>1.4</v>
      </c>
      <c r="S69" s="146"/>
      <c r="T69" s="190"/>
      <c r="U69" s="190"/>
      <c r="V69" s="187"/>
      <c r="W69" s="167"/>
      <c r="X69" s="185"/>
      <c r="Y69" s="187"/>
      <c r="Z69" s="185"/>
      <c r="AA69" s="185"/>
      <c r="AB69" s="185"/>
      <c r="AC69" s="185"/>
    </row>
    <row r="70" spans="1:29" ht="14.25" customHeight="1">
      <c r="A70" s="21">
        <v>44</v>
      </c>
      <c r="B70" s="269"/>
      <c r="C70" s="19">
        <v>4</v>
      </c>
      <c r="D70" s="67" t="s">
        <v>125</v>
      </c>
      <c r="E70" s="87" t="s">
        <v>91</v>
      </c>
      <c r="F70" s="70" t="s">
        <v>96</v>
      </c>
      <c r="G70" s="78" t="s">
        <v>36</v>
      </c>
      <c r="H70" s="130">
        <v>15</v>
      </c>
      <c r="I70" s="78">
        <v>80</v>
      </c>
      <c r="J70" s="75"/>
      <c r="K70" s="71">
        <v>15</v>
      </c>
      <c r="L70" s="71"/>
      <c r="M70" s="78"/>
      <c r="N70" s="78"/>
      <c r="O70" s="78">
        <v>80</v>
      </c>
      <c r="P70" s="177">
        <v>4</v>
      </c>
      <c r="Q70" s="166">
        <v>0.8</v>
      </c>
      <c r="R70" s="166">
        <v>3.2</v>
      </c>
      <c r="S70" s="54">
        <v>5</v>
      </c>
      <c r="T70" s="190"/>
      <c r="U70" s="190"/>
      <c r="V70" s="185"/>
      <c r="W70" s="185"/>
      <c r="X70" s="185"/>
      <c r="Y70" s="187"/>
      <c r="Z70" s="185"/>
      <c r="AA70" s="185"/>
      <c r="AB70" s="185"/>
      <c r="AC70" s="185"/>
    </row>
    <row r="71" spans="1:29" ht="13.5" customHeight="1">
      <c r="A71" s="21">
        <v>45</v>
      </c>
      <c r="B71" s="269"/>
      <c r="C71" s="19">
        <v>4</v>
      </c>
      <c r="D71" s="66" t="s">
        <v>57</v>
      </c>
      <c r="E71" s="117" t="s">
        <v>41</v>
      </c>
      <c r="F71" s="26" t="s">
        <v>51</v>
      </c>
      <c r="G71" s="79" t="s">
        <v>36</v>
      </c>
      <c r="H71" s="55">
        <v>30</v>
      </c>
      <c r="I71" s="55">
        <v>20</v>
      </c>
      <c r="J71" s="83"/>
      <c r="K71" s="55">
        <v>30</v>
      </c>
      <c r="L71" s="55"/>
      <c r="M71" s="55"/>
      <c r="N71" s="55"/>
      <c r="O71" s="55">
        <v>20</v>
      </c>
      <c r="P71" s="179">
        <v>2</v>
      </c>
      <c r="Q71" s="166">
        <v>1.2</v>
      </c>
      <c r="R71" s="166">
        <v>0.8</v>
      </c>
      <c r="S71" s="146"/>
      <c r="T71" s="190"/>
      <c r="U71" s="190"/>
      <c r="V71" s="187"/>
      <c r="W71" s="167"/>
      <c r="X71" s="185"/>
      <c r="Y71" s="187"/>
      <c r="Z71" s="185"/>
      <c r="AA71" s="185"/>
      <c r="AB71" s="185"/>
      <c r="AC71" s="185"/>
    </row>
    <row r="72" spans="1:29" ht="22.5" customHeight="1">
      <c r="A72" s="21">
        <v>46</v>
      </c>
      <c r="B72" s="269"/>
      <c r="C72" s="19">
        <v>4</v>
      </c>
      <c r="D72" s="66" t="s">
        <v>126</v>
      </c>
      <c r="E72" s="117" t="s">
        <v>203</v>
      </c>
      <c r="F72" s="107" t="s">
        <v>52</v>
      </c>
      <c r="G72" s="76" t="s">
        <v>36</v>
      </c>
      <c r="H72" s="71">
        <v>120</v>
      </c>
      <c r="I72" s="71">
        <v>0</v>
      </c>
      <c r="J72" s="75"/>
      <c r="K72" s="145"/>
      <c r="L72" s="55"/>
      <c r="M72" s="55"/>
      <c r="N72" s="55">
        <v>120</v>
      </c>
      <c r="O72" s="71">
        <v>0</v>
      </c>
      <c r="P72" s="179">
        <v>4</v>
      </c>
      <c r="Q72" s="166">
        <v>4</v>
      </c>
      <c r="R72" s="166">
        <v>0</v>
      </c>
      <c r="S72" s="146"/>
      <c r="T72" s="190"/>
      <c r="U72" s="190"/>
      <c r="V72" s="187"/>
      <c r="W72" s="167"/>
      <c r="X72" s="185"/>
      <c r="Y72" s="187"/>
      <c r="Z72" s="185"/>
      <c r="AA72" s="185"/>
      <c r="AB72" s="185"/>
      <c r="AC72" s="185"/>
    </row>
    <row r="73" spans="1:29" ht="12.75" customHeight="1">
      <c r="A73" s="37"/>
      <c r="B73" s="269"/>
      <c r="C73" s="269" t="s">
        <v>21</v>
      </c>
      <c r="D73" s="269"/>
      <c r="E73" s="269"/>
      <c r="F73" s="269"/>
      <c r="G73" s="269"/>
      <c r="H73" s="128">
        <f aca="true" t="shared" si="4" ref="H73:S73">SUM(H61:H72)</f>
        <v>295</v>
      </c>
      <c r="I73" s="128">
        <f t="shared" si="4"/>
        <v>450</v>
      </c>
      <c r="J73" s="128">
        <f t="shared" si="4"/>
        <v>30</v>
      </c>
      <c r="K73" s="128">
        <f t="shared" si="4"/>
        <v>90</v>
      </c>
      <c r="L73" s="128">
        <f t="shared" si="4"/>
        <v>55</v>
      </c>
      <c r="M73" s="128">
        <f t="shared" si="4"/>
        <v>0</v>
      </c>
      <c r="N73" s="128">
        <f t="shared" si="4"/>
        <v>120</v>
      </c>
      <c r="O73" s="128">
        <f t="shared" si="4"/>
        <v>450</v>
      </c>
      <c r="P73" s="128">
        <f t="shared" si="4"/>
        <v>30</v>
      </c>
      <c r="Q73" s="128">
        <f t="shared" si="4"/>
        <v>12</v>
      </c>
      <c r="R73" s="128">
        <f t="shared" si="4"/>
        <v>18.000000000000004</v>
      </c>
      <c r="S73" s="128">
        <f t="shared" si="4"/>
        <v>25</v>
      </c>
      <c r="T73" s="190"/>
      <c r="U73" s="190"/>
      <c r="V73" s="187"/>
      <c r="W73" s="167"/>
      <c r="X73" s="185"/>
      <c r="Y73" s="187"/>
      <c r="Z73" s="185"/>
      <c r="AA73" s="185"/>
      <c r="AB73" s="185"/>
      <c r="AC73" s="185"/>
    </row>
    <row r="74" spans="1:29" ht="12.75" customHeight="1">
      <c r="A74" s="281" t="s">
        <v>13</v>
      </c>
      <c r="B74" s="281"/>
      <c r="C74" s="281"/>
      <c r="D74" s="282"/>
      <c r="E74" s="282"/>
      <c r="F74" s="282"/>
      <c r="G74" s="282"/>
      <c r="H74" s="137">
        <f aca="true" t="shared" si="5" ref="H74:S74">SUM(H60,H73)</f>
        <v>595</v>
      </c>
      <c r="I74" s="137">
        <f t="shared" si="5"/>
        <v>915</v>
      </c>
      <c r="J74" s="134">
        <f t="shared" si="5"/>
        <v>60</v>
      </c>
      <c r="K74" s="134">
        <f t="shared" si="5"/>
        <v>210</v>
      </c>
      <c r="L74" s="134">
        <f t="shared" si="5"/>
        <v>85</v>
      </c>
      <c r="M74" s="134">
        <f t="shared" si="5"/>
        <v>0</v>
      </c>
      <c r="N74" s="134">
        <f t="shared" si="5"/>
        <v>240</v>
      </c>
      <c r="O74" s="134">
        <f t="shared" si="5"/>
        <v>915</v>
      </c>
      <c r="P74" s="134">
        <f t="shared" si="5"/>
        <v>60</v>
      </c>
      <c r="Q74" s="134">
        <f t="shared" si="5"/>
        <v>23.4</v>
      </c>
      <c r="R74" s="137">
        <f t="shared" si="5"/>
        <v>36.60000000000001</v>
      </c>
      <c r="S74" s="137">
        <f t="shared" si="5"/>
        <v>30</v>
      </c>
      <c r="T74" s="190"/>
      <c r="U74" s="190"/>
      <c r="V74" s="187"/>
      <c r="W74" s="167"/>
      <c r="X74" s="185"/>
      <c r="Y74" s="187"/>
      <c r="Z74" s="185"/>
      <c r="AA74" s="185"/>
      <c r="AB74" s="185"/>
      <c r="AC74" s="185"/>
    </row>
    <row r="75" spans="1:29" ht="33" customHeight="1">
      <c r="A75" s="21">
        <v>47</v>
      </c>
      <c r="B75" s="269" t="s">
        <v>22</v>
      </c>
      <c r="C75" s="19">
        <v>5</v>
      </c>
      <c r="D75" s="86" t="s">
        <v>176</v>
      </c>
      <c r="E75" s="125" t="s">
        <v>135</v>
      </c>
      <c r="F75" s="23" t="s">
        <v>93</v>
      </c>
      <c r="G75" s="54" t="s">
        <v>36</v>
      </c>
      <c r="H75" s="94">
        <v>15</v>
      </c>
      <c r="I75" s="81">
        <v>55</v>
      </c>
      <c r="J75" s="94"/>
      <c r="K75" s="94">
        <v>15</v>
      </c>
      <c r="L75" s="94"/>
      <c r="M75" s="94"/>
      <c r="N75" s="94"/>
      <c r="O75" s="81">
        <v>55</v>
      </c>
      <c r="P75" s="94">
        <v>3</v>
      </c>
      <c r="Q75" s="172">
        <v>0.8</v>
      </c>
      <c r="R75" s="166">
        <v>2.1999999999999997</v>
      </c>
      <c r="S75" s="54">
        <v>5</v>
      </c>
      <c r="T75" s="190"/>
      <c r="U75" s="190"/>
      <c r="V75" s="187"/>
      <c r="W75" s="167"/>
      <c r="X75" s="185"/>
      <c r="Y75" s="187"/>
      <c r="Z75" s="185"/>
      <c r="AA75" s="185"/>
      <c r="AB75" s="185"/>
      <c r="AC75" s="185"/>
    </row>
    <row r="76" spans="1:29" ht="35.25" customHeight="1">
      <c r="A76" s="21">
        <v>48</v>
      </c>
      <c r="B76" s="269"/>
      <c r="C76" s="19">
        <v>5</v>
      </c>
      <c r="D76" s="66" t="s">
        <v>231</v>
      </c>
      <c r="E76" s="124" t="s">
        <v>136</v>
      </c>
      <c r="F76" s="23" t="s">
        <v>93</v>
      </c>
      <c r="G76" s="80" t="s">
        <v>38</v>
      </c>
      <c r="H76" s="54">
        <v>15</v>
      </c>
      <c r="I76" s="80">
        <v>60</v>
      </c>
      <c r="J76" s="55"/>
      <c r="K76" s="55">
        <v>15</v>
      </c>
      <c r="L76" s="55"/>
      <c r="M76" s="54"/>
      <c r="N76" s="54"/>
      <c r="O76" s="80">
        <v>60</v>
      </c>
      <c r="P76" s="55">
        <v>3</v>
      </c>
      <c r="Q76" s="170">
        <v>0.6000000000000001</v>
      </c>
      <c r="R76" s="166">
        <v>2.4000000000000004</v>
      </c>
      <c r="S76" s="146"/>
      <c r="T76" s="190"/>
      <c r="U76" s="190"/>
      <c r="V76" s="187"/>
      <c r="W76" s="167"/>
      <c r="X76" s="185"/>
      <c r="Y76" s="187"/>
      <c r="Z76" s="185"/>
      <c r="AA76" s="185"/>
      <c r="AB76" s="185"/>
      <c r="AC76" s="185"/>
    </row>
    <row r="77" spans="1:29" ht="33" customHeight="1">
      <c r="A77" s="115">
        <v>49</v>
      </c>
      <c r="B77" s="269"/>
      <c r="C77" s="19">
        <v>5</v>
      </c>
      <c r="D77" s="67" t="s">
        <v>130</v>
      </c>
      <c r="E77" s="68" t="s">
        <v>137</v>
      </c>
      <c r="F77" s="99" t="s">
        <v>94</v>
      </c>
      <c r="G77" s="77" t="s">
        <v>37</v>
      </c>
      <c r="H77" s="78">
        <v>15</v>
      </c>
      <c r="I77" s="54">
        <v>25</v>
      </c>
      <c r="J77" s="75"/>
      <c r="K77" s="71">
        <v>15</v>
      </c>
      <c r="L77" s="71"/>
      <c r="M77" s="78"/>
      <c r="N77" s="78"/>
      <c r="O77" s="54">
        <v>25</v>
      </c>
      <c r="P77" s="71">
        <v>2</v>
      </c>
      <c r="Q77" s="173">
        <v>1</v>
      </c>
      <c r="R77" s="166">
        <v>1</v>
      </c>
      <c r="S77" s="54">
        <v>10</v>
      </c>
      <c r="T77" s="190"/>
      <c r="U77" s="190"/>
      <c r="V77" s="187"/>
      <c r="W77" s="167"/>
      <c r="X77" s="185"/>
      <c r="Y77" s="187"/>
      <c r="Z77" s="185"/>
      <c r="AA77" s="185"/>
      <c r="AB77" s="185"/>
      <c r="AC77" s="185"/>
    </row>
    <row r="78" spans="1:29" ht="24" customHeight="1">
      <c r="A78" s="21">
        <v>50</v>
      </c>
      <c r="B78" s="269"/>
      <c r="C78" s="19">
        <v>5</v>
      </c>
      <c r="D78" s="66" t="s">
        <v>131</v>
      </c>
      <c r="E78" s="56" t="s">
        <v>138</v>
      </c>
      <c r="F78" s="27" t="s">
        <v>167</v>
      </c>
      <c r="G78" s="80" t="s">
        <v>36</v>
      </c>
      <c r="H78" s="54">
        <v>30</v>
      </c>
      <c r="I78" s="54">
        <v>20</v>
      </c>
      <c r="J78" s="83"/>
      <c r="K78" s="55">
        <v>30</v>
      </c>
      <c r="L78" s="55"/>
      <c r="M78" s="54"/>
      <c r="N78" s="54"/>
      <c r="O78" s="54">
        <v>20</v>
      </c>
      <c r="P78" s="55">
        <v>2</v>
      </c>
      <c r="Q78" s="173">
        <v>1.2</v>
      </c>
      <c r="R78" s="166">
        <v>0.8</v>
      </c>
      <c r="S78" s="146"/>
      <c r="T78" s="190"/>
      <c r="U78" s="190"/>
      <c r="V78" s="187"/>
      <c r="W78" s="167"/>
      <c r="X78" s="185"/>
      <c r="Y78" s="187"/>
      <c r="Z78" s="185"/>
      <c r="AA78" s="185"/>
      <c r="AB78" s="185"/>
      <c r="AC78" s="185"/>
    </row>
    <row r="79" spans="1:29" ht="24" customHeight="1">
      <c r="A79" s="21">
        <v>51</v>
      </c>
      <c r="B79" s="269"/>
      <c r="C79" s="19">
        <v>5</v>
      </c>
      <c r="D79" s="151" t="s">
        <v>172</v>
      </c>
      <c r="E79" s="125" t="s">
        <v>139</v>
      </c>
      <c r="F79" s="27" t="s">
        <v>167</v>
      </c>
      <c r="G79" s="79" t="s">
        <v>37</v>
      </c>
      <c r="H79" s="55">
        <v>10</v>
      </c>
      <c r="I79" s="79">
        <v>35</v>
      </c>
      <c r="J79" s="55"/>
      <c r="K79" s="55">
        <v>10</v>
      </c>
      <c r="L79" s="55"/>
      <c r="M79" s="55"/>
      <c r="N79" s="55"/>
      <c r="O79" s="79">
        <v>35</v>
      </c>
      <c r="P79" s="166">
        <v>2</v>
      </c>
      <c r="Q79" s="170">
        <v>0.6</v>
      </c>
      <c r="R79" s="166">
        <v>1.4</v>
      </c>
      <c r="S79" s="54">
        <v>5</v>
      </c>
      <c r="T79" s="190"/>
      <c r="U79" s="190"/>
      <c r="V79" s="187"/>
      <c r="W79" s="167"/>
      <c r="X79" s="185"/>
      <c r="Y79" s="187"/>
      <c r="Z79" s="185"/>
      <c r="AA79" s="185"/>
      <c r="AB79" s="185"/>
      <c r="AC79" s="185"/>
    </row>
    <row r="80" spans="1:29" ht="16.5" customHeight="1">
      <c r="A80" s="21">
        <v>52</v>
      </c>
      <c r="B80" s="269"/>
      <c r="C80" s="19">
        <v>5</v>
      </c>
      <c r="D80" s="156" t="s">
        <v>232</v>
      </c>
      <c r="E80" s="174" t="s">
        <v>192</v>
      </c>
      <c r="F80" s="165" t="s">
        <v>191</v>
      </c>
      <c r="G80" s="95" t="s">
        <v>38</v>
      </c>
      <c r="H80" s="72">
        <v>15</v>
      </c>
      <c r="I80" s="71">
        <v>35</v>
      </c>
      <c r="J80" s="96"/>
      <c r="K80" s="72">
        <v>15</v>
      </c>
      <c r="L80" s="72"/>
      <c r="M80" s="94"/>
      <c r="N80" s="94"/>
      <c r="O80" s="71">
        <v>35</v>
      </c>
      <c r="P80" s="176">
        <v>2</v>
      </c>
      <c r="Q80" s="170">
        <v>0.6</v>
      </c>
      <c r="R80" s="166">
        <v>1.4</v>
      </c>
      <c r="S80" s="146"/>
      <c r="T80" s="190"/>
      <c r="U80" s="190"/>
      <c r="V80" s="187"/>
      <c r="W80" s="167"/>
      <c r="X80" s="185"/>
      <c r="Y80" s="187"/>
      <c r="Z80" s="185"/>
      <c r="AA80" s="185"/>
      <c r="AB80" s="185"/>
      <c r="AC80" s="185"/>
    </row>
    <row r="81" spans="1:29" ht="17.25" customHeight="1">
      <c r="A81" s="21">
        <v>53</v>
      </c>
      <c r="B81" s="269"/>
      <c r="C81" s="108">
        <v>5</v>
      </c>
      <c r="D81" s="156" t="s">
        <v>207</v>
      </c>
      <c r="E81" s="162" t="s">
        <v>193</v>
      </c>
      <c r="F81" s="165" t="s">
        <v>191</v>
      </c>
      <c r="G81" s="80" t="s">
        <v>36</v>
      </c>
      <c r="H81" s="55">
        <v>15</v>
      </c>
      <c r="I81" s="79">
        <v>35</v>
      </c>
      <c r="J81" s="55"/>
      <c r="K81" s="55">
        <v>15</v>
      </c>
      <c r="L81" s="55"/>
      <c r="M81" s="55"/>
      <c r="N81" s="55"/>
      <c r="O81" s="79">
        <v>35</v>
      </c>
      <c r="P81" s="166">
        <v>2</v>
      </c>
      <c r="Q81" s="170">
        <v>0.6</v>
      </c>
      <c r="R81" s="166">
        <v>1.4</v>
      </c>
      <c r="S81" s="146"/>
      <c r="T81" s="190"/>
      <c r="U81" s="190"/>
      <c r="V81" s="187"/>
      <c r="W81" s="167"/>
      <c r="X81" s="185"/>
      <c r="Y81" s="187"/>
      <c r="Z81" s="185"/>
      <c r="AA81" s="185"/>
      <c r="AB81" s="185"/>
      <c r="AC81" s="185"/>
    </row>
    <row r="82" spans="1:29" ht="26.25" customHeight="1">
      <c r="A82" s="21">
        <v>54</v>
      </c>
      <c r="B82" s="269"/>
      <c r="C82" s="19">
        <v>5</v>
      </c>
      <c r="D82" s="156" t="s">
        <v>208</v>
      </c>
      <c r="E82" s="124" t="s">
        <v>194</v>
      </c>
      <c r="F82" s="165" t="s">
        <v>191</v>
      </c>
      <c r="G82" s="80" t="s">
        <v>37</v>
      </c>
      <c r="H82" s="54">
        <v>10</v>
      </c>
      <c r="I82" s="54">
        <v>35</v>
      </c>
      <c r="J82" s="83">
        <v>10</v>
      </c>
      <c r="K82" s="55"/>
      <c r="L82" s="55"/>
      <c r="M82" s="54"/>
      <c r="N82" s="78"/>
      <c r="O82" s="102">
        <v>35</v>
      </c>
      <c r="P82" s="169">
        <v>2</v>
      </c>
      <c r="Q82" s="173">
        <v>0.6</v>
      </c>
      <c r="R82" s="166">
        <v>1.4</v>
      </c>
      <c r="S82" s="54">
        <v>5</v>
      </c>
      <c r="T82" s="190"/>
      <c r="U82" s="190"/>
      <c r="V82" s="187"/>
      <c r="W82" s="167"/>
      <c r="X82" s="185"/>
      <c r="Y82" s="187"/>
      <c r="Z82" s="185"/>
      <c r="AA82" s="185"/>
      <c r="AB82" s="185"/>
      <c r="AC82" s="185"/>
    </row>
    <row r="83" spans="1:29" ht="13.5" customHeight="1">
      <c r="A83" s="21">
        <v>55</v>
      </c>
      <c r="B83" s="269"/>
      <c r="C83" s="109">
        <v>5</v>
      </c>
      <c r="D83" s="152" t="s">
        <v>132</v>
      </c>
      <c r="E83" s="92" t="s">
        <v>91</v>
      </c>
      <c r="F83" s="70" t="s">
        <v>96</v>
      </c>
      <c r="G83" s="77" t="s">
        <v>36</v>
      </c>
      <c r="H83" s="71">
        <v>15</v>
      </c>
      <c r="I83" s="71">
        <v>80</v>
      </c>
      <c r="J83" s="75"/>
      <c r="K83" s="71">
        <v>15</v>
      </c>
      <c r="L83" s="71"/>
      <c r="M83" s="71"/>
      <c r="N83" s="55"/>
      <c r="O83" s="55">
        <v>80</v>
      </c>
      <c r="P83" s="166">
        <v>4</v>
      </c>
      <c r="Q83" s="170">
        <v>0.8</v>
      </c>
      <c r="R83" s="166">
        <v>3.2</v>
      </c>
      <c r="S83" s="54">
        <v>5</v>
      </c>
      <c r="T83" s="190"/>
      <c r="U83" s="190"/>
      <c r="V83" s="185"/>
      <c r="W83" s="185"/>
      <c r="X83" s="185"/>
      <c r="Y83" s="187"/>
      <c r="Z83" s="185"/>
      <c r="AA83" s="185"/>
      <c r="AB83" s="185"/>
      <c r="AC83" s="185"/>
    </row>
    <row r="84" spans="1:29" ht="15" customHeight="1">
      <c r="A84" s="21">
        <v>56</v>
      </c>
      <c r="B84" s="269"/>
      <c r="C84" s="19">
        <v>5</v>
      </c>
      <c r="D84" s="86" t="s">
        <v>58</v>
      </c>
      <c r="E84" s="153" t="s">
        <v>41</v>
      </c>
      <c r="F84" s="98" t="s">
        <v>51</v>
      </c>
      <c r="G84" s="81" t="s">
        <v>140</v>
      </c>
      <c r="H84" s="94">
        <v>30</v>
      </c>
      <c r="I84" s="94">
        <v>20</v>
      </c>
      <c r="J84" s="106"/>
      <c r="K84" s="94">
        <v>30</v>
      </c>
      <c r="L84" s="94"/>
      <c r="M84" s="94"/>
      <c r="N84" s="94"/>
      <c r="O84" s="94">
        <v>20</v>
      </c>
      <c r="P84" s="171">
        <v>2</v>
      </c>
      <c r="Q84" s="172">
        <v>1.2</v>
      </c>
      <c r="R84" s="166">
        <v>0.8</v>
      </c>
      <c r="S84" s="146"/>
      <c r="T84" s="190"/>
      <c r="U84" s="190"/>
      <c r="V84" s="187"/>
      <c r="W84" s="167"/>
      <c r="X84" s="185"/>
      <c r="Y84" s="187"/>
      <c r="Z84" s="185"/>
      <c r="AA84" s="185"/>
      <c r="AB84" s="185"/>
      <c r="AC84" s="185"/>
    </row>
    <row r="85" spans="1:29" ht="14.25" customHeight="1">
      <c r="A85" s="21">
        <v>57</v>
      </c>
      <c r="B85" s="269"/>
      <c r="C85" s="19">
        <v>5</v>
      </c>
      <c r="D85" s="66" t="s">
        <v>59</v>
      </c>
      <c r="E85" s="154" t="s">
        <v>43</v>
      </c>
      <c r="F85" s="26" t="s">
        <v>51</v>
      </c>
      <c r="G85" s="55" t="s">
        <v>37</v>
      </c>
      <c r="H85" s="55">
        <v>15</v>
      </c>
      <c r="I85" s="55">
        <v>10</v>
      </c>
      <c r="J85" s="83">
        <v>15</v>
      </c>
      <c r="K85" s="55"/>
      <c r="L85" s="55"/>
      <c r="M85" s="55"/>
      <c r="N85" s="55"/>
      <c r="O85" s="55">
        <v>10</v>
      </c>
      <c r="P85" s="166">
        <v>1</v>
      </c>
      <c r="Q85" s="170">
        <v>0.6</v>
      </c>
      <c r="R85" s="166">
        <v>0.4</v>
      </c>
      <c r="S85" s="146"/>
      <c r="T85" s="190"/>
      <c r="U85" s="190"/>
      <c r="V85" s="187"/>
      <c r="W85" s="167"/>
      <c r="X85" s="185"/>
      <c r="Y85" s="187"/>
      <c r="Z85" s="185"/>
      <c r="AA85" s="185"/>
      <c r="AB85" s="185"/>
      <c r="AC85" s="185"/>
    </row>
    <row r="86" spans="1:29" ht="24.75" customHeight="1">
      <c r="A86" s="21">
        <v>58</v>
      </c>
      <c r="B86" s="269"/>
      <c r="C86" s="19">
        <v>5</v>
      </c>
      <c r="D86" s="85" t="s">
        <v>133</v>
      </c>
      <c r="E86" s="175" t="s">
        <v>111</v>
      </c>
      <c r="F86" s="107" t="s">
        <v>52</v>
      </c>
      <c r="G86" s="76" t="s">
        <v>36</v>
      </c>
      <c r="H86" s="71">
        <v>80</v>
      </c>
      <c r="I86" s="71">
        <v>0</v>
      </c>
      <c r="J86" s="75"/>
      <c r="K86" s="146"/>
      <c r="L86" s="55"/>
      <c r="M86" s="55"/>
      <c r="N86" s="55">
        <v>80</v>
      </c>
      <c r="O86" s="71">
        <v>0</v>
      </c>
      <c r="P86" s="166">
        <v>3</v>
      </c>
      <c r="Q86" s="173">
        <v>3</v>
      </c>
      <c r="R86" s="166">
        <v>0</v>
      </c>
      <c r="S86" s="146"/>
      <c r="T86" s="190"/>
      <c r="U86" s="190"/>
      <c r="V86" s="187"/>
      <c r="W86" s="167"/>
      <c r="X86" s="185"/>
      <c r="Y86" s="187"/>
      <c r="Z86" s="185"/>
      <c r="AA86" s="185"/>
      <c r="AB86" s="185"/>
      <c r="AC86" s="185"/>
    </row>
    <row r="87" spans="1:29" ht="15" customHeight="1">
      <c r="A87" s="21">
        <v>59</v>
      </c>
      <c r="B87" s="269"/>
      <c r="C87" s="19">
        <v>5</v>
      </c>
      <c r="D87" s="66" t="s">
        <v>134</v>
      </c>
      <c r="E87" s="154" t="s">
        <v>45</v>
      </c>
      <c r="F87" s="107" t="s">
        <v>53</v>
      </c>
      <c r="G87" s="77" t="s">
        <v>36</v>
      </c>
      <c r="H87" s="71">
        <v>30</v>
      </c>
      <c r="I87" s="71">
        <v>20</v>
      </c>
      <c r="J87" s="75"/>
      <c r="K87" s="145"/>
      <c r="L87" s="71"/>
      <c r="M87" s="71">
        <v>30</v>
      </c>
      <c r="N87" s="71"/>
      <c r="O87" s="71">
        <v>20</v>
      </c>
      <c r="P87" s="71">
        <v>2</v>
      </c>
      <c r="Q87" s="170">
        <v>1.2</v>
      </c>
      <c r="R87" s="166">
        <v>0.8</v>
      </c>
      <c r="S87" s="146"/>
      <c r="T87" s="190"/>
      <c r="U87" s="190"/>
      <c r="V87" s="187"/>
      <c r="W87" s="167"/>
      <c r="X87" s="185"/>
      <c r="Y87" s="187"/>
      <c r="Z87" s="185"/>
      <c r="AA87" s="185"/>
      <c r="AB87" s="185"/>
      <c r="AC87" s="185"/>
    </row>
    <row r="88" spans="1:29" ht="12.75" customHeight="1">
      <c r="A88" s="37"/>
      <c r="B88" s="269"/>
      <c r="C88" s="269" t="s">
        <v>23</v>
      </c>
      <c r="D88" s="270"/>
      <c r="E88" s="270"/>
      <c r="F88" s="270"/>
      <c r="G88" s="270"/>
      <c r="H88" s="128">
        <f aca="true" t="shared" si="6" ref="H88:S88">SUM(H75:H87)</f>
        <v>295</v>
      </c>
      <c r="I88" s="128">
        <f t="shared" si="6"/>
        <v>430</v>
      </c>
      <c r="J88" s="128">
        <f t="shared" si="6"/>
        <v>25</v>
      </c>
      <c r="K88" s="128">
        <f t="shared" si="6"/>
        <v>160</v>
      </c>
      <c r="L88" s="128">
        <f t="shared" si="6"/>
        <v>0</v>
      </c>
      <c r="M88" s="128">
        <f t="shared" si="6"/>
        <v>30</v>
      </c>
      <c r="N88" s="128">
        <f t="shared" si="6"/>
        <v>80</v>
      </c>
      <c r="O88" s="128">
        <f t="shared" si="6"/>
        <v>430</v>
      </c>
      <c r="P88" s="128">
        <f t="shared" si="6"/>
        <v>30</v>
      </c>
      <c r="Q88" s="128">
        <f t="shared" si="6"/>
        <v>12.799999999999999</v>
      </c>
      <c r="R88" s="128">
        <f t="shared" si="6"/>
        <v>17.2</v>
      </c>
      <c r="S88" s="128">
        <f t="shared" si="6"/>
        <v>30</v>
      </c>
      <c r="T88" s="190"/>
      <c r="U88" s="190"/>
      <c r="V88" s="187"/>
      <c r="W88" s="167"/>
      <c r="X88" s="185"/>
      <c r="Y88" s="187"/>
      <c r="Z88" s="185"/>
      <c r="AA88" s="185"/>
      <c r="AB88" s="185"/>
      <c r="AC88" s="185"/>
    </row>
    <row r="89" spans="1:29" ht="45" customHeight="1">
      <c r="A89" s="21">
        <v>60</v>
      </c>
      <c r="B89" s="269"/>
      <c r="C89" s="19">
        <v>6</v>
      </c>
      <c r="D89" s="66" t="s">
        <v>141</v>
      </c>
      <c r="E89" s="124" t="s">
        <v>103</v>
      </c>
      <c r="F89" s="23" t="s">
        <v>93</v>
      </c>
      <c r="G89" s="54" t="s">
        <v>36</v>
      </c>
      <c r="H89" s="83">
        <v>15</v>
      </c>
      <c r="I89" s="55">
        <v>35</v>
      </c>
      <c r="J89" s="83"/>
      <c r="K89" s="55"/>
      <c r="L89" s="55">
        <v>15</v>
      </c>
      <c r="M89" s="55"/>
      <c r="N89" s="55"/>
      <c r="O89" s="166">
        <v>35</v>
      </c>
      <c r="P89" s="166">
        <v>2</v>
      </c>
      <c r="Q89" s="170">
        <v>0.6</v>
      </c>
      <c r="R89" s="166">
        <v>1.4</v>
      </c>
      <c r="S89" s="146"/>
      <c r="T89" s="190"/>
      <c r="U89" s="190"/>
      <c r="V89" s="187"/>
      <c r="W89" s="167"/>
      <c r="X89" s="185"/>
      <c r="Y89" s="187"/>
      <c r="Z89" s="185"/>
      <c r="AA89" s="185"/>
      <c r="AB89" s="185"/>
      <c r="AC89" s="185"/>
    </row>
    <row r="90" spans="1:29" ht="22.5" customHeight="1">
      <c r="A90" s="21">
        <v>61</v>
      </c>
      <c r="B90" s="269"/>
      <c r="C90" s="19">
        <v>6</v>
      </c>
      <c r="D90" s="66" t="s">
        <v>142</v>
      </c>
      <c r="E90" s="57" t="s">
        <v>146</v>
      </c>
      <c r="F90" s="24" t="s">
        <v>95</v>
      </c>
      <c r="G90" s="55" t="s">
        <v>36</v>
      </c>
      <c r="H90" s="55">
        <v>15</v>
      </c>
      <c r="I90" s="55">
        <v>35</v>
      </c>
      <c r="J90" s="55"/>
      <c r="K90" s="55">
        <v>15</v>
      </c>
      <c r="L90" s="55"/>
      <c r="M90" s="55"/>
      <c r="N90" s="55"/>
      <c r="O90" s="166">
        <v>35</v>
      </c>
      <c r="P90" s="166">
        <v>2</v>
      </c>
      <c r="Q90" s="166">
        <v>0.6</v>
      </c>
      <c r="R90" s="166">
        <v>1.4</v>
      </c>
      <c r="S90" s="146"/>
      <c r="T90" s="190"/>
      <c r="U90" s="190"/>
      <c r="V90" s="187"/>
      <c r="W90" s="167"/>
      <c r="X90" s="185"/>
      <c r="Y90" s="187"/>
      <c r="Z90" s="185"/>
      <c r="AA90" s="185"/>
      <c r="AB90" s="185"/>
      <c r="AC90" s="185"/>
    </row>
    <row r="91" spans="1:29" ht="45.75" customHeight="1">
      <c r="A91" s="21">
        <v>62</v>
      </c>
      <c r="B91" s="269"/>
      <c r="C91" s="19">
        <v>6</v>
      </c>
      <c r="D91" s="156" t="s">
        <v>212</v>
      </c>
      <c r="E91" s="161" t="s">
        <v>211</v>
      </c>
      <c r="F91" s="27" t="s">
        <v>167</v>
      </c>
      <c r="G91" s="54" t="s">
        <v>36</v>
      </c>
      <c r="H91" s="55">
        <v>15</v>
      </c>
      <c r="I91" s="55">
        <v>35</v>
      </c>
      <c r="J91" s="55"/>
      <c r="K91" s="55">
        <v>15</v>
      </c>
      <c r="L91" s="55"/>
      <c r="M91" s="55"/>
      <c r="N91" s="55"/>
      <c r="O91" s="166">
        <v>35</v>
      </c>
      <c r="P91" s="166">
        <v>2</v>
      </c>
      <c r="Q91" s="166">
        <v>0.6</v>
      </c>
      <c r="R91" s="166">
        <v>1.4</v>
      </c>
      <c r="S91" s="146"/>
      <c r="T91" s="190"/>
      <c r="U91" s="190"/>
      <c r="V91" s="187"/>
      <c r="W91" s="167"/>
      <c r="X91" s="185"/>
      <c r="Y91" s="187"/>
      <c r="Z91" s="185"/>
      <c r="AA91" s="187"/>
      <c r="AB91" s="167"/>
      <c r="AC91" s="185"/>
    </row>
    <row r="92" spans="1:29" ht="16.5" customHeight="1">
      <c r="A92" s="21">
        <v>63</v>
      </c>
      <c r="B92" s="269"/>
      <c r="C92" s="19">
        <v>6</v>
      </c>
      <c r="D92" s="156" t="s">
        <v>233</v>
      </c>
      <c r="E92" s="117" t="s">
        <v>195</v>
      </c>
      <c r="F92" s="165" t="s">
        <v>191</v>
      </c>
      <c r="G92" s="55" t="s">
        <v>36</v>
      </c>
      <c r="H92" s="55">
        <v>10</v>
      </c>
      <c r="I92" s="55">
        <v>15</v>
      </c>
      <c r="J92" s="55"/>
      <c r="K92" s="55">
        <v>10</v>
      </c>
      <c r="L92" s="55"/>
      <c r="M92" s="55"/>
      <c r="N92" s="55"/>
      <c r="O92" s="166">
        <v>15</v>
      </c>
      <c r="P92" s="166">
        <v>1</v>
      </c>
      <c r="Q92" s="166">
        <v>0.4</v>
      </c>
      <c r="R92" s="166">
        <v>0.6</v>
      </c>
      <c r="S92" s="146"/>
      <c r="T92" s="190"/>
      <c r="U92" s="190"/>
      <c r="V92" s="187"/>
      <c r="W92" s="167"/>
      <c r="X92" s="185"/>
      <c r="Y92" s="187"/>
      <c r="Z92" s="185"/>
      <c r="AA92" s="187"/>
      <c r="AB92" s="167"/>
      <c r="AC92" s="185"/>
    </row>
    <row r="93" spans="1:29" ht="22.5" customHeight="1">
      <c r="A93" s="21">
        <v>64</v>
      </c>
      <c r="B93" s="269"/>
      <c r="C93" s="19">
        <v>6</v>
      </c>
      <c r="D93" s="156" t="s">
        <v>234</v>
      </c>
      <c r="E93" s="124" t="s">
        <v>196</v>
      </c>
      <c r="F93" s="165" t="s">
        <v>191</v>
      </c>
      <c r="G93" s="54" t="s">
        <v>38</v>
      </c>
      <c r="H93" s="83">
        <v>15</v>
      </c>
      <c r="I93" s="55">
        <v>35</v>
      </c>
      <c r="J93" s="83"/>
      <c r="K93" s="55">
        <v>15</v>
      </c>
      <c r="L93" s="55"/>
      <c r="M93" s="55"/>
      <c r="N93" s="55"/>
      <c r="O93" s="166">
        <v>35</v>
      </c>
      <c r="P93" s="166">
        <v>2</v>
      </c>
      <c r="Q93" s="170">
        <v>0.6</v>
      </c>
      <c r="R93" s="166">
        <v>1.4</v>
      </c>
      <c r="S93" s="146"/>
      <c r="T93" s="190"/>
      <c r="U93" s="190"/>
      <c r="V93" s="187"/>
      <c r="W93" s="167"/>
      <c r="X93" s="185"/>
      <c r="Y93" s="187"/>
      <c r="Z93" s="185"/>
      <c r="AA93" s="187"/>
      <c r="AB93" s="167"/>
      <c r="AC93" s="185"/>
    </row>
    <row r="94" spans="1:29" ht="22.5" customHeight="1">
      <c r="A94" s="21">
        <v>65</v>
      </c>
      <c r="B94" s="269"/>
      <c r="C94" s="19">
        <v>6</v>
      </c>
      <c r="D94" s="156" t="s">
        <v>209</v>
      </c>
      <c r="E94" s="125" t="s">
        <v>197</v>
      </c>
      <c r="F94" s="165" t="s">
        <v>191</v>
      </c>
      <c r="G94" s="55" t="s">
        <v>37</v>
      </c>
      <c r="H94" s="133">
        <v>10</v>
      </c>
      <c r="I94" s="54">
        <v>15</v>
      </c>
      <c r="J94" s="83"/>
      <c r="K94" s="55">
        <v>10</v>
      </c>
      <c r="L94" s="55"/>
      <c r="M94" s="54"/>
      <c r="N94" s="54"/>
      <c r="O94" s="166">
        <v>15</v>
      </c>
      <c r="P94" s="166">
        <v>1</v>
      </c>
      <c r="Q94" s="170">
        <v>0.4</v>
      </c>
      <c r="R94" s="166">
        <v>0.6</v>
      </c>
      <c r="S94" s="146"/>
      <c r="T94" s="190"/>
      <c r="U94" s="190"/>
      <c r="V94" s="187"/>
      <c r="W94" s="167"/>
      <c r="X94" s="185"/>
      <c r="Y94" s="187"/>
      <c r="Z94" s="185"/>
      <c r="AA94" s="187"/>
      <c r="AB94" s="167"/>
      <c r="AC94" s="185"/>
    </row>
    <row r="95" spans="1:29" ht="24" customHeight="1">
      <c r="A95" s="21">
        <v>66</v>
      </c>
      <c r="B95" s="269"/>
      <c r="C95" s="19">
        <v>6</v>
      </c>
      <c r="D95" s="156" t="s">
        <v>213</v>
      </c>
      <c r="E95" s="124" t="s">
        <v>198</v>
      </c>
      <c r="F95" s="165" t="s">
        <v>191</v>
      </c>
      <c r="G95" s="54" t="s">
        <v>37</v>
      </c>
      <c r="H95" s="83">
        <v>10</v>
      </c>
      <c r="I95" s="55">
        <v>15</v>
      </c>
      <c r="J95" s="55"/>
      <c r="K95" s="55">
        <v>10</v>
      </c>
      <c r="L95" s="55"/>
      <c r="M95" s="55"/>
      <c r="N95" s="55"/>
      <c r="O95" s="166">
        <v>15</v>
      </c>
      <c r="P95" s="166">
        <v>1</v>
      </c>
      <c r="Q95" s="173">
        <v>0.4</v>
      </c>
      <c r="R95" s="166">
        <v>0.6</v>
      </c>
      <c r="S95" s="146"/>
      <c r="T95" s="190"/>
      <c r="U95" s="190"/>
      <c r="V95" s="187"/>
      <c r="W95" s="167"/>
      <c r="X95" s="185"/>
      <c r="Y95" s="187"/>
      <c r="Z95" s="185"/>
      <c r="AA95" s="187"/>
      <c r="AB95" s="167"/>
      <c r="AC95" s="185"/>
    </row>
    <row r="96" spans="1:29" ht="13.5" customHeight="1">
      <c r="A96" s="21">
        <v>67</v>
      </c>
      <c r="B96" s="269"/>
      <c r="C96" s="19">
        <v>6</v>
      </c>
      <c r="D96" s="156" t="s">
        <v>143</v>
      </c>
      <c r="E96" s="56" t="s">
        <v>91</v>
      </c>
      <c r="F96" s="28" t="s">
        <v>96</v>
      </c>
      <c r="G96" s="54" t="s">
        <v>36</v>
      </c>
      <c r="H96" s="83">
        <v>15</v>
      </c>
      <c r="I96" s="55">
        <v>80</v>
      </c>
      <c r="J96" s="83"/>
      <c r="K96" s="55">
        <v>15</v>
      </c>
      <c r="L96" s="55"/>
      <c r="M96" s="55"/>
      <c r="N96" s="55"/>
      <c r="O96" s="166">
        <v>80</v>
      </c>
      <c r="P96" s="166">
        <v>4</v>
      </c>
      <c r="Q96" s="170">
        <v>0.8</v>
      </c>
      <c r="R96" s="166">
        <v>3.2</v>
      </c>
      <c r="S96" s="146">
        <v>5</v>
      </c>
      <c r="T96" s="190"/>
      <c r="U96" s="190"/>
      <c r="V96" s="185"/>
      <c r="W96" s="185"/>
      <c r="X96" s="185"/>
      <c r="Y96" s="187"/>
      <c r="Z96" s="185"/>
      <c r="AA96" s="187"/>
      <c r="AB96" s="167"/>
      <c r="AC96" s="185"/>
    </row>
    <row r="97" spans="1:29" ht="26.25" customHeight="1">
      <c r="A97" s="21">
        <v>68</v>
      </c>
      <c r="B97" s="269"/>
      <c r="C97" s="19">
        <v>6</v>
      </c>
      <c r="D97" s="155" t="s">
        <v>210</v>
      </c>
      <c r="E97" s="175" t="s">
        <v>111</v>
      </c>
      <c r="F97" s="107" t="s">
        <v>52</v>
      </c>
      <c r="G97" s="76" t="s">
        <v>36</v>
      </c>
      <c r="H97" s="71">
        <v>80</v>
      </c>
      <c r="I97" s="71">
        <v>0</v>
      </c>
      <c r="J97" s="75"/>
      <c r="K97" s="144"/>
      <c r="L97" s="71"/>
      <c r="M97" s="71"/>
      <c r="N97" s="71">
        <v>80</v>
      </c>
      <c r="O97" s="169">
        <v>0</v>
      </c>
      <c r="P97" s="169">
        <v>3</v>
      </c>
      <c r="Q97" s="173">
        <v>3</v>
      </c>
      <c r="R97" s="169">
        <v>0</v>
      </c>
      <c r="S97" s="146"/>
      <c r="T97" s="190"/>
      <c r="U97" s="190"/>
      <c r="V97" s="187"/>
      <c r="W97" s="167"/>
      <c r="X97" s="185"/>
      <c r="Y97" s="187"/>
      <c r="Z97" s="185"/>
      <c r="AA97" s="185"/>
      <c r="AB97" s="185"/>
      <c r="AC97" s="185"/>
    </row>
    <row r="98" spans="1:29" ht="12" customHeight="1">
      <c r="A98" s="21">
        <v>69</v>
      </c>
      <c r="B98" s="269"/>
      <c r="C98" s="19">
        <v>6</v>
      </c>
      <c r="D98" s="66" t="s">
        <v>144</v>
      </c>
      <c r="E98" s="117" t="s">
        <v>45</v>
      </c>
      <c r="F98" s="29" t="s">
        <v>53</v>
      </c>
      <c r="G98" s="80" t="s">
        <v>36</v>
      </c>
      <c r="H98" s="55">
        <v>30</v>
      </c>
      <c r="I98" s="55">
        <v>20</v>
      </c>
      <c r="J98" s="83"/>
      <c r="K98" s="147"/>
      <c r="L98" s="55"/>
      <c r="M98" s="55">
        <v>30</v>
      </c>
      <c r="N98" s="55"/>
      <c r="O98" s="55">
        <v>20</v>
      </c>
      <c r="P98" s="55">
        <v>2</v>
      </c>
      <c r="Q98" s="170">
        <v>1.2</v>
      </c>
      <c r="R98" s="166">
        <v>0.8</v>
      </c>
      <c r="S98" s="146"/>
      <c r="T98" s="190"/>
      <c r="U98" s="190"/>
      <c r="V98" s="187"/>
      <c r="W98" s="167"/>
      <c r="X98" s="185"/>
      <c r="Y98" s="187"/>
      <c r="Z98" s="185"/>
      <c r="AA98" s="185"/>
      <c r="AB98" s="185"/>
      <c r="AC98" s="185"/>
    </row>
    <row r="99" spans="1:29" ht="12.75" customHeight="1">
      <c r="A99" s="21">
        <v>70</v>
      </c>
      <c r="B99" s="269"/>
      <c r="C99" s="19">
        <v>6</v>
      </c>
      <c r="D99" s="53" t="s">
        <v>145</v>
      </c>
      <c r="E99" s="56" t="s">
        <v>75</v>
      </c>
      <c r="F99" s="29" t="s">
        <v>61</v>
      </c>
      <c r="G99" s="55" t="s">
        <v>36</v>
      </c>
      <c r="H99" s="71">
        <v>0</v>
      </c>
      <c r="I99" s="71">
        <v>300</v>
      </c>
      <c r="J99" s="71"/>
      <c r="K99" s="71"/>
      <c r="L99" s="71"/>
      <c r="M99" s="71"/>
      <c r="N99" s="71"/>
      <c r="O99" s="71">
        <v>300</v>
      </c>
      <c r="P99" s="71">
        <v>10</v>
      </c>
      <c r="Q99" s="173">
        <v>0</v>
      </c>
      <c r="R99" s="166">
        <v>10</v>
      </c>
      <c r="S99" s="146"/>
      <c r="T99" s="190"/>
      <c r="U99" s="190"/>
      <c r="V99" s="187"/>
      <c r="W99" s="167"/>
      <c r="X99" s="185"/>
      <c r="Y99" s="187"/>
      <c r="Z99" s="185"/>
      <c r="AA99" s="185"/>
      <c r="AB99" s="185"/>
      <c r="AC99" s="185"/>
    </row>
    <row r="100" spans="1:29" ht="12.75" customHeight="1">
      <c r="A100" s="37"/>
      <c r="B100" s="269"/>
      <c r="C100" s="269" t="s">
        <v>24</v>
      </c>
      <c r="D100" s="288"/>
      <c r="E100" s="288"/>
      <c r="F100" s="288"/>
      <c r="G100" s="288"/>
      <c r="H100" s="128">
        <f aca="true" t="shared" si="7" ref="H100:S100">SUM(H89:H99)</f>
        <v>215</v>
      </c>
      <c r="I100" s="128">
        <f t="shared" si="7"/>
        <v>585</v>
      </c>
      <c r="J100" s="128">
        <f t="shared" si="7"/>
        <v>0</v>
      </c>
      <c r="K100" s="128">
        <f t="shared" si="7"/>
        <v>90</v>
      </c>
      <c r="L100" s="128">
        <f t="shared" si="7"/>
        <v>15</v>
      </c>
      <c r="M100" s="128">
        <f t="shared" si="7"/>
        <v>30</v>
      </c>
      <c r="N100" s="128">
        <f t="shared" si="7"/>
        <v>80</v>
      </c>
      <c r="O100" s="128">
        <f t="shared" si="7"/>
        <v>585</v>
      </c>
      <c r="P100" s="138">
        <f t="shared" si="7"/>
        <v>30</v>
      </c>
      <c r="Q100" s="128">
        <f t="shared" si="7"/>
        <v>8.6</v>
      </c>
      <c r="R100" s="128">
        <f t="shared" si="7"/>
        <v>21.4</v>
      </c>
      <c r="S100" s="128">
        <f t="shared" si="7"/>
        <v>5</v>
      </c>
      <c r="T100" s="190"/>
      <c r="U100" s="190"/>
      <c r="V100" s="185"/>
      <c r="W100" s="185"/>
      <c r="X100" s="185"/>
      <c r="Y100" s="185"/>
      <c r="Z100" s="185"/>
      <c r="AA100" s="185"/>
      <c r="AB100" s="185"/>
      <c r="AC100" s="185"/>
    </row>
    <row r="101" spans="1:29" ht="12.75" customHeight="1">
      <c r="A101" s="281" t="s">
        <v>25</v>
      </c>
      <c r="B101" s="281"/>
      <c r="C101" s="281"/>
      <c r="D101" s="281"/>
      <c r="E101" s="281"/>
      <c r="F101" s="281"/>
      <c r="G101" s="281"/>
      <c r="H101" s="137">
        <f aca="true" t="shared" si="8" ref="H101:S101">SUM(H88,H100)</f>
        <v>510</v>
      </c>
      <c r="I101" s="137">
        <f t="shared" si="8"/>
        <v>1015</v>
      </c>
      <c r="J101" s="137">
        <f t="shared" si="8"/>
        <v>25</v>
      </c>
      <c r="K101" s="137">
        <f t="shared" si="8"/>
        <v>250</v>
      </c>
      <c r="L101" s="137">
        <f t="shared" si="8"/>
        <v>15</v>
      </c>
      <c r="M101" s="137">
        <f t="shared" si="8"/>
        <v>60</v>
      </c>
      <c r="N101" s="137">
        <f t="shared" si="8"/>
        <v>160</v>
      </c>
      <c r="O101" s="137">
        <f t="shared" si="8"/>
        <v>1015</v>
      </c>
      <c r="P101" s="137">
        <f t="shared" si="8"/>
        <v>60</v>
      </c>
      <c r="Q101" s="137">
        <f t="shared" si="8"/>
        <v>21.4</v>
      </c>
      <c r="R101" s="137">
        <f t="shared" si="8"/>
        <v>38.599999999999994</v>
      </c>
      <c r="S101" s="137">
        <f t="shared" si="8"/>
        <v>35</v>
      </c>
      <c r="T101" s="190"/>
      <c r="U101" s="190"/>
      <c r="V101" s="185"/>
      <c r="W101" s="185"/>
      <c r="X101" s="185"/>
      <c r="Y101" s="185"/>
      <c r="Z101" s="185"/>
      <c r="AA101" s="185"/>
      <c r="AB101" s="185"/>
      <c r="AC101" s="185"/>
    </row>
    <row r="102" spans="1:29" ht="12.75" customHeight="1">
      <c r="A102" s="285" t="s">
        <v>14</v>
      </c>
      <c r="B102" s="285"/>
      <c r="C102" s="285"/>
      <c r="D102" s="285"/>
      <c r="E102" s="285"/>
      <c r="F102" s="285"/>
      <c r="G102" s="285"/>
      <c r="H102" s="139">
        <f aca="true" t="shared" si="9" ref="H102:S102">SUM(H48,H74,H101)</f>
        <v>1660</v>
      </c>
      <c r="I102" s="139">
        <f t="shared" si="9"/>
        <v>2865</v>
      </c>
      <c r="J102" s="139">
        <f t="shared" si="9"/>
        <v>190</v>
      </c>
      <c r="K102" s="139">
        <f t="shared" si="9"/>
        <v>670</v>
      </c>
      <c r="L102" s="139">
        <f t="shared" si="9"/>
        <v>220</v>
      </c>
      <c r="M102" s="139">
        <f t="shared" si="9"/>
        <v>60</v>
      </c>
      <c r="N102" s="139">
        <f t="shared" si="9"/>
        <v>520</v>
      </c>
      <c r="O102" s="139">
        <f t="shared" si="9"/>
        <v>2865</v>
      </c>
      <c r="P102" s="140">
        <f t="shared" si="9"/>
        <v>180</v>
      </c>
      <c r="Q102" s="140">
        <f t="shared" si="9"/>
        <v>67.4</v>
      </c>
      <c r="R102" s="140">
        <f t="shared" si="9"/>
        <v>112.6</v>
      </c>
      <c r="S102" s="140">
        <f t="shared" si="9"/>
        <v>105</v>
      </c>
      <c r="T102" s="185"/>
      <c r="U102" s="190"/>
      <c r="V102" s="185"/>
      <c r="W102" s="185"/>
      <c r="X102" s="185"/>
      <c r="Y102" s="185"/>
      <c r="Z102" s="185"/>
      <c r="AA102" s="185"/>
      <c r="AB102" s="185"/>
      <c r="AC102" s="185"/>
    </row>
    <row r="103" spans="1:29" ht="12.75" customHeight="1">
      <c r="A103" s="262" t="s">
        <v>47</v>
      </c>
      <c r="B103" s="262"/>
      <c r="C103" s="262"/>
      <c r="D103" s="262"/>
      <c r="E103" s="262"/>
      <c r="F103" s="262"/>
      <c r="G103" s="263"/>
      <c r="H103" s="54">
        <f>S102</f>
        <v>105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T103" s="190"/>
      <c r="U103" s="190"/>
      <c r="V103" s="185"/>
      <c r="W103" s="185"/>
      <c r="X103" s="185"/>
      <c r="Y103" s="185"/>
      <c r="Z103" s="185"/>
      <c r="AA103" s="185"/>
      <c r="AB103" s="185"/>
      <c r="AC103" s="185"/>
    </row>
    <row r="104" spans="1:29" ht="12.75" customHeight="1">
      <c r="A104" s="283" t="s">
        <v>49</v>
      </c>
      <c r="B104" s="283"/>
      <c r="C104" s="283"/>
      <c r="D104" s="283"/>
      <c r="E104" s="283"/>
      <c r="F104" s="283"/>
      <c r="G104" s="284"/>
      <c r="H104" s="142">
        <f>SUM(H102,H103)</f>
        <v>1765</v>
      </c>
      <c r="I104" s="167"/>
      <c r="J104" s="143"/>
      <c r="K104" s="143"/>
      <c r="L104" s="143"/>
      <c r="M104" s="143"/>
      <c r="N104" s="143"/>
      <c r="O104" s="143"/>
      <c r="P104" s="143"/>
      <c r="Q104" s="143"/>
      <c r="R104" s="143"/>
      <c r="T104" s="190"/>
      <c r="U104" s="190"/>
      <c r="V104" s="185"/>
      <c r="W104" s="185"/>
      <c r="X104" s="185"/>
      <c r="Y104" s="185"/>
      <c r="Z104" s="185"/>
      <c r="AA104" s="185"/>
      <c r="AB104" s="185"/>
      <c r="AC104" s="185"/>
    </row>
    <row r="105" spans="1:29" ht="12.75" customHeight="1">
      <c r="A105" s="4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T105" s="190"/>
      <c r="U105" s="190"/>
      <c r="V105" s="185"/>
      <c r="W105" s="185"/>
      <c r="X105" s="185"/>
      <c r="Y105" s="185"/>
      <c r="Z105" s="185"/>
      <c r="AA105" s="185"/>
      <c r="AB105" s="185"/>
      <c r="AC105" s="185"/>
    </row>
    <row r="106" spans="1:29" ht="12.75" customHeight="1">
      <c r="A106" s="261" t="s">
        <v>74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T106" s="190"/>
      <c r="U106" s="190"/>
      <c r="V106" s="185"/>
      <c r="W106" s="185"/>
      <c r="X106" s="185"/>
      <c r="Y106" s="185"/>
      <c r="Z106" s="185"/>
      <c r="AA106" s="185"/>
      <c r="AB106" s="185"/>
      <c r="AC106" s="185"/>
    </row>
    <row r="107" spans="1:29" ht="12.75" customHeight="1">
      <c r="A107" s="49"/>
      <c r="B107" s="49"/>
      <c r="C107" s="4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44"/>
      <c r="Q107" s="44"/>
      <c r="R107" s="44"/>
      <c r="T107" s="190"/>
      <c r="U107" s="190"/>
      <c r="V107" s="185"/>
      <c r="W107" s="185"/>
      <c r="X107" s="185"/>
      <c r="Y107" s="185"/>
      <c r="Z107" s="185"/>
      <c r="AA107" s="185"/>
      <c r="AB107" s="185"/>
      <c r="AC107" s="185"/>
    </row>
    <row r="108" spans="1:29" ht="12.75" customHeight="1">
      <c r="A108" s="43" t="s">
        <v>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T108" s="190"/>
      <c r="U108" s="190"/>
      <c r="V108" s="185"/>
      <c r="W108" s="185"/>
      <c r="X108" s="185"/>
      <c r="Y108" s="185"/>
      <c r="Z108" s="185"/>
      <c r="AA108" s="185"/>
      <c r="AB108" s="185"/>
      <c r="AC108" s="185"/>
    </row>
    <row r="109" spans="1:29" ht="12.75" customHeight="1">
      <c r="A109" s="43" t="s">
        <v>244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T109" s="190"/>
      <c r="U109" s="190"/>
      <c r="V109" s="185"/>
      <c r="W109" s="185"/>
      <c r="X109" s="185"/>
      <c r="Y109" s="185"/>
      <c r="Z109" s="185"/>
      <c r="AA109" s="185"/>
      <c r="AB109" s="185"/>
      <c r="AC109" s="185"/>
    </row>
    <row r="110" spans="1:29" ht="12.75" customHeight="1">
      <c r="A110" s="43" t="s">
        <v>245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T110" s="190"/>
      <c r="U110" s="190"/>
      <c r="V110" s="185"/>
      <c r="W110" s="185"/>
      <c r="X110" s="185"/>
      <c r="Y110" s="185"/>
      <c r="Z110" s="185"/>
      <c r="AA110" s="185"/>
      <c r="AB110" s="185"/>
      <c r="AC110" s="185"/>
    </row>
    <row r="111" spans="1:29" ht="12.75" customHeight="1">
      <c r="A111" s="43" t="s">
        <v>246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T111" s="190"/>
      <c r="U111" s="190"/>
      <c r="V111" s="185"/>
      <c r="W111" s="185"/>
      <c r="X111" s="185"/>
      <c r="Y111" s="185"/>
      <c r="Z111" s="185"/>
      <c r="AA111" s="185"/>
      <c r="AB111" s="185"/>
      <c r="AC111" s="185"/>
    </row>
    <row r="112" spans="1:29" ht="12.75" customHeight="1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T112" s="190"/>
      <c r="U112" s="190"/>
      <c r="V112" s="185"/>
      <c r="W112" s="185"/>
      <c r="X112" s="185"/>
      <c r="Y112" s="185"/>
      <c r="Z112" s="185"/>
      <c r="AA112" s="185"/>
      <c r="AB112" s="185"/>
      <c r="AC112" s="185"/>
    </row>
    <row r="113" spans="1:29" ht="12.75" customHeight="1">
      <c r="A113" s="1" t="s">
        <v>247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T113" s="190"/>
      <c r="U113" s="190"/>
      <c r="V113" s="185"/>
      <c r="W113" s="185"/>
      <c r="X113" s="185"/>
      <c r="Y113" s="185"/>
      <c r="Z113" s="185"/>
      <c r="AA113" s="185"/>
      <c r="AB113" s="185"/>
      <c r="AC113" s="185"/>
    </row>
    <row r="114" spans="1:29" ht="12.75" customHeight="1">
      <c r="A114" s="1" t="s">
        <v>248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T114" s="190"/>
      <c r="U114" s="190"/>
      <c r="V114" s="185"/>
      <c r="W114" s="185"/>
      <c r="X114" s="185"/>
      <c r="Y114" s="185"/>
      <c r="Z114" s="185"/>
      <c r="AA114" s="185"/>
      <c r="AB114" s="185"/>
      <c r="AC114" s="185"/>
    </row>
    <row r="115" spans="1:29" ht="12.75" customHeight="1">
      <c r="A115" s="50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T115" s="190"/>
      <c r="U115" s="190"/>
      <c r="V115" s="185"/>
      <c r="W115" s="185"/>
      <c r="X115" s="185"/>
      <c r="Y115" s="185"/>
      <c r="Z115" s="185"/>
      <c r="AA115" s="185"/>
      <c r="AB115" s="185"/>
      <c r="AC115" s="185"/>
    </row>
    <row r="116" spans="1:18" ht="12.75" customHeight="1">
      <c r="A116" s="193" t="s">
        <v>223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44"/>
      <c r="L116" s="44"/>
      <c r="M116" s="44"/>
      <c r="N116" s="44"/>
      <c r="O116" s="44"/>
      <c r="P116" s="44"/>
      <c r="Q116" s="44"/>
      <c r="R116" s="44"/>
    </row>
    <row r="117" spans="1:22" ht="12.75" customHeight="1">
      <c r="A117" s="44" t="s">
        <v>182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T117" s="190"/>
      <c r="U117" s="190"/>
      <c r="V117" s="190"/>
    </row>
    <row r="118" spans="20:22" ht="12.75" customHeight="1">
      <c r="T118" s="190"/>
      <c r="U118" s="190"/>
      <c r="V118" s="190"/>
    </row>
    <row r="119" spans="1:22" ht="21" customHeight="1">
      <c r="A119" s="295" t="s">
        <v>76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T119" s="190"/>
      <c r="U119" s="190"/>
      <c r="V119" s="190"/>
    </row>
    <row r="120" spans="20:22" ht="21" customHeight="1">
      <c r="T120" s="190"/>
      <c r="U120" s="190"/>
      <c r="V120" s="190"/>
    </row>
    <row r="121" spans="1:22" ht="12.75" customHeight="1">
      <c r="A121" s="249" t="s">
        <v>147</v>
      </c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T121" s="190"/>
      <c r="U121" s="190"/>
      <c r="V121" s="190"/>
    </row>
    <row r="122" spans="1:22" ht="22.5" customHeight="1">
      <c r="A122" s="255" t="s">
        <v>6</v>
      </c>
      <c r="B122" s="247" t="s">
        <v>9</v>
      </c>
      <c r="C122" s="247" t="s">
        <v>17</v>
      </c>
      <c r="D122" s="259" t="s">
        <v>15</v>
      </c>
      <c r="E122" s="238" t="s">
        <v>16</v>
      </c>
      <c r="F122" s="271" t="s">
        <v>50</v>
      </c>
      <c r="G122" s="246" t="s">
        <v>1</v>
      </c>
      <c r="H122" s="238" t="s">
        <v>2</v>
      </c>
      <c r="I122" s="238"/>
      <c r="J122" s="242"/>
      <c r="K122" s="242"/>
      <c r="L122" s="242"/>
      <c r="M122" s="242"/>
      <c r="N122" s="242"/>
      <c r="O122" s="242"/>
      <c r="P122" s="238" t="s">
        <v>0</v>
      </c>
      <c r="Q122" s="238"/>
      <c r="R122" s="238"/>
      <c r="T122" s="190"/>
      <c r="U122" s="190"/>
      <c r="V122" s="190"/>
    </row>
    <row r="123" spans="1:22" ht="32.25" customHeight="1">
      <c r="A123" s="255"/>
      <c r="B123" s="248"/>
      <c r="C123" s="247"/>
      <c r="D123" s="246"/>
      <c r="E123" s="242"/>
      <c r="F123" s="271"/>
      <c r="G123" s="246"/>
      <c r="H123" s="237" t="s">
        <v>3</v>
      </c>
      <c r="I123" s="237"/>
      <c r="J123" s="242" t="s">
        <v>4</v>
      </c>
      <c r="K123" s="242"/>
      <c r="L123" s="242"/>
      <c r="M123" s="242"/>
      <c r="N123" s="242"/>
      <c r="O123" s="242"/>
      <c r="P123" s="237" t="s">
        <v>3</v>
      </c>
      <c r="Q123" s="238" t="s">
        <v>4</v>
      </c>
      <c r="R123" s="238"/>
      <c r="T123" s="190"/>
      <c r="U123" s="190"/>
      <c r="V123" s="190"/>
    </row>
    <row r="124" spans="1:22" ht="41.25" customHeight="1">
      <c r="A124" s="255"/>
      <c r="B124" s="248"/>
      <c r="C124" s="247"/>
      <c r="D124" s="246"/>
      <c r="E124" s="242"/>
      <c r="F124" s="271"/>
      <c r="G124" s="246"/>
      <c r="H124" s="33" t="s">
        <v>183</v>
      </c>
      <c r="I124" s="34" t="s">
        <v>8</v>
      </c>
      <c r="J124" s="35" t="s">
        <v>236</v>
      </c>
      <c r="K124" s="35" t="s">
        <v>237</v>
      </c>
      <c r="L124" s="35" t="s">
        <v>93</v>
      </c>
      <c r="M124" s="35" t="s">
        <v>238</v>
      </c>
      <c r="N124" s="35" t="s">
        <v>52</v>
      </c>
      <c r="O124" s="36" t="s">
        <v>8</v>
      </c>
      <c r="P124" s="237"/>
      <c r="Q124" s="18" t="s">
        <v>7</v>
      </c>
      <c r="R124" s="36" t="s">
        <v>8</v>
      </c>
      <c r="T124" s="190"/>
      <c r="U124" s="190"/>
      <c r="V124" s="190"/>
    </row>
    <row r="125" spans="1:22" ht="15" customHeight="1">
      <c r="A125" s="20">
        <v>1</v>
      </c>
      <c r="B125" s="239" t="s">
        <v>10</v>
      </c>
      <c r="C125" s="19">
        <v>1</v>
      </c>
      <c r="D125" s="53" t="s">
        <v>163</v>
      </c>
      <c r="E125" s="57" t="s">
        <v>85</v>
      </c>
      <c r="F125" s="23" t="s">
        <v>93</v>
      </c>
      <c r="G125" s="74" t="s">
        <v>38</v>
      </c>
      <c r="H125" s="55">
        <v>30</v>
      </c>
      <c r="I125" s="55">
        <v>70</v>
      </c>
      <c r="J125" s="55"/>
      <c r="K125" s="55"/>
      <c r="L125" s="74">
        <v>30</v>
      </c>
      <c r="M125" s="74"/>
      <c r="N125" s="74"/>
      <c r="O125" s="55">
        <v>70</v>
      </c>
      <c r="P125" s="74">
        <v>4</v>
      </c>
      <c r="Q125" s="166">
        <v>1.2</v>
      </c>
      <c r="R125" s="166">
        <v>2.8</v>
      </c>
      <c r="T125" s="190"/>
      <c r="U125" s="190"/>
      <c r="V125" s="190"/>
    </row>
    <row r="126" spans="1:22" ht="24" customHeight="1">
      <c r="A126" s="20">
        <v>2</v>
      </c>
      <c r="B126" s="240"/>
      <c r="C126" s="19">
        <v>1</v>
      </c>
      <c r="D126" s="123" t="s">
        <v>164</v>
      </c>
      <c r="E126" s="57" t="s">
        <v>86</v>
      </c>
      <c r="F126" s="23" t="s">
        <v>93</v>
      </c>
      <c r="G126" s="54" t="s">
        <v>38</v>
      </c>
      <c r="H126" s="55">
        <v>30</v>
      </c>
      <c r="I126" s="55">
        <v>70</v>
      </c>
      <c r="J126" s="55"/>
      <c r="K126" s="55"/>
      <c r="L126" s="55">
        <v>30</v>
      </c>
      <c r="M126" s="55"/>
      <c r="N126" s="55"/>
      <c r="O126" s="55">
        <v>70</v>
      </c>
      <c r="P126" s="55">
        <v>4</v>
      </c>
      <c r="Q126" s="166">
        <v>1.2</v>
      </c>
      <c r="R126" s="166">
        <v>2.8</v>
      </c>
      <c r="T126" s="190"/>
      <c r="U126" s="190"/>
      <c r="V126" s="190"/>
    </row>
    <row r="127" spans="1:22" ht="14.25" customHeight="1">
      <c r="A127" s="21">
        <v>3</v>
      </c>
      <c r="B127" s="239" t="s">
        <v>12</v>
      </c>
      <c r="C127" s="19">
        <v>3</v>
      </c>
      <c r="D127" s="66" t="s">
        <v>112</v>
      </c>
      <c r="E127" s="56" t="s">
        <v>117</v>
      </c>
      <c r="F127" s="93" t="s">
        <v>93</v>
      </c>
      <c r="G127" s="104" t="s">
        <v>38</v>
      </c>
      <c r="H127" s="105">
        <v>15</v>
      </c>
      <c r="I127" s="55">
        <v>60</v>
      </c>
      <c r="J127" s="94">
        <v>15</v>
      </c>
      <c r="K127" s="94"/>
      <c r="L127" s="94"/>
      <c r="M127" s="94"/>
      <c r="N127" s="94"/>
      <c r="O127" s="94">
        <v>60</v>
      </c>
      <c r="P127" s="94">
        <v>3</v>
      </c>
      <c r="Q127" s="170">
        <v>0.6000000000000001</v>
      </c>
      <c r="R127" s="166">
        <v>2.4000000000000004</v>
      </c>
      <c r="T127" s="190"/>
      <c r="U127" s="190"/>
      <c r="V127" s="190"/>
    </row>
    <row r="128" spans="1:22" ht="20.25" customHeight="1">
      <c r="A128" s="21">
        <v>4</v>
      </c>
      <c r="B128" s="240"/>
      <c r="C128" s="19">
        <v>3</v>
      </c>
      <c r="D128" s="66" t="s">
        <v>113</v>
      </c>
      <c r="E128" s="82" t="s">
        <v>118</v>
      </c>
      <c r="F128" s="23" t="s">
        <v>93</v>
      </c>
      <c r="G128" s="80" t="s">
        <v>36</v>
      </c>
      <c r="H128" s="55">
        <v>15</v>
      </c>
      <c r="I128" s="54">
        <v>35</v>
      </c>
      <c r="J128" s="55"/>
      <c r="K128" s="55"/>
      <c r="L128" s="55">
        <v>15</v>
      </c>
      <c r="M128" s="54"/>
      <c r="N128" s="54"/>
      <c r="O128" s="54">
        <v>35</v>
      </c>
      <c r="P128" s="55">
        <v>2</v>
      </c>
      <c r="Q128" s="170">
        <v>0.6</v>
      </c>
      <c r="R128" s="166">
        <v>1.4</v>
      </c>
      <c r="T128" s="190"/>
      <c r="U128" s="190"/>
      <c r="V128" s="190"/>
    </row>
    <row r="129" spans="1:22" ht="20.25" customHeight="1">
      <c r="A129" s="21">
        <v>5</v>
      </c>
      <c r="B129" s="241"/>
      <c r="C129" s="19">
        <v>4</v>
      </c>
      <c r="D129" s="66" t="s">
        <v>122</v>
      </c>
      <c r="E129" s="56" t="s">
        <v>48</v>
      </c>
      <c r="F129" s="23" t="s">
        <v>93</v>
      </c>
      <c r="G129" s="54" t="s">
        <v>38</v>
      </c>
      <c r="H129" s="133">
        <v>15</v>
      </c>
      <c r="I129" s="54">
        <v>60</v>
      </c>
      <c r="J129" s="83">
        <v>15</v>
      </c>
      <c r="K129" s="55"/>
      <c r="L129" s="55"/>
      <c r="M129" s="54"/>
      <c r="N129" s="54"/>
      <c r="O129" s="54">
        <v>60</v>
      </c>
      <c r="P129" s="79">
        <v>3</v>
      </c>
      <c r="Q129" s="166">
        <v>0.6000000000000001</v>
      </c>
      <c r="R129" s="166">
        <v>2.4000000000000004</v>
      </c>
      <c r="T129" s="190"/>
      <c r="U129" s="190"/>
      <c r="V129" s="190"/>
    </row>
    <row r="130" spans="1:22" ht="12.75" customHeight="1">
      <c r="A130" s="256" t="s">
        <v>39</v>
      </c>
      <c r="B130" s="257"/>
      <c r="C130" s="257"/>
      <c r="D130" s="257"/>
      <c r="E130" s="257"/>
      <c r="F130" s="257"/>
      <c r="G130" s="258"/>
      <c r="H130" s="22">
        <f>SUM(H125:H129)</f>
        <v>105</v>
      </c>
      <c r="I130" s="22">
        <f>SUM(I125:I129)</f>
        <v>295</v>
      </c>
      <c r="J130" s="22">
        <f>SUM(J125:J129)</f>
        <v>30</v>
      </c>
      <c r="K130" s="22">
        <v>60</v>
      </c>
      <c r="L130" s="22">
        <f aca="true" t="shared" si="10" ref="L130:R130">SUM(L125:L129)</f>
        <v>75</v>
      </c>
      <c r="M130" s="22">
        <f t="shared" si="10"/>
        <v>0</v>
      </c>
      <c r="N130" s="22">
        <f t="shared" si="10"/>
        <v>0</v>
      </c>
      <c r="O130" s="22">
        <f t="shared" si="10"/>
        <v>295</v>
      </c>
      <c r="P130" s="30">
        <f t="shared" si="10"/>
        <v>16</v>
      </c>
      <c r="Q130" s="30">
        <f t="shared" si="10"/>
        <v>4.2</v>
      </c>
      <c r="R130" s="30">
        <f t="shared" si="10"/>
        <v>11.8</v>
      </c>
      <c r="T130" s="190"/>
      <c r="U130" s="190"/>
      <c r="V130" s="190"/>
    </row>
    <row r="131" spans="20:22" ht="12" customHeight="1">
      <c r="T131" s="190"/>
      <c r="U131" s="190"/>
      <c r="V131" s="190"/>
    </row>
    <row r="132" spans="1:22" ht="12.75" customHeight="1">
      <c r="A132" s="249" t="s">
        <v>148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T132" s="190"/>
      <c r="U132" s="190"/>
      <c r="V132" s="190"/>
    </row>
    <row r="133" spans="1:22" ht="15" customHeight="1">
      <c r="A133" s="255" t="s">
        <v>6</v>
      </c>
      <c r="B133" s="247" t="s">
        <v>9</v>
      </c>
      <c r="C133" s="247" t="s">
        <v>17</v>
      </c>
      <c r="D133" s="259" t="s">
        <v>15</v>
      </c>
      <c r="E133" s="238" t="s">
        <v>16</v>
      </c>
      <c r="F133" s="243" t="s">
        <v>50</v>
      </c>
      <c r="G133" s="246" t="s">
        <v>1</v>
      </c>
      <c r="H133" s="238" t="s">
        <v>2</v>
      </c>
      <c r="I133" s="238"/>
      <c r="J133" s="242"/>
      <c r="K133" s="242"/>
      <c r="L133" s="242"/>
      <c r="M133" s="242"/>
      <c r="N133" s="242"/>
      <c r="O133" s="242"/>
      <c r="P133" s="238" t="s">
        <v>0</v>
      </c>
      <c r="Q133" s="238"/>
      <c r="R133" s="238"/>
      <c r="T133" s="190"/>
      <c r="U133" s="190"/>
      <c r="V133" s="190"/>
    </row>
    <row r="134" spans="1:22" ht="32.25" customHeight="1">
      <c r="A134" s="255"/>
      <c r="B134" s="248"/>
      <c r="C134" s="247"/>
      <c r="D134" s="246"/>
      <c r="E134" s="242"/>
      <c r="F134" s="244"/>
      <c r="G134" s="246"/>
      <c r="H134" s="237" t="s">
        <v>3</v>
      </c>
      <c r="I134" s="237"/>
      <c r="J134" s="242" t="s">
        <v>4</v>
      </c>
      <c r="K134" s="242"/>
      <c r="L134" s="242"/>
      <c r="M134" s="242"/>
      <c r="N134" s="242"/>
      <c r="O134" s="242"/>
      <c r="P134" s="237" t="s">
        <v>3</v>
      </c>
      <c r="Q134" s="238" t="s">
        <v>4</v>
      </c>
      <c r="R134" s="238"/>
      <c r="T134" s="190"/>
      <c r="U134" s="190"/>
      <c r="V134" s="190"/>
    </row>
    <row r="135" spans="1:22" ht="44.25" customHeight="1">
      <c r="A135" s="255"/>
      <c r="B135" s="248"/>
      <c r="C135" s="247"/>
      <c r="D135" s="246"/>
      <c r="E135" s="242"/>
      <c r="F135" s="245"/>
      <c r="G135" s="246"/>
      <c r="H135" s="33" t="s">
        <v>183</v>
      </c>
      <c r="I135" s="34" t="s">
        <v>8</v>
      </c>
      <c r="J135" s="35" t="s">
        <v>236</v>
      </c>
      <c r="K135" s="35" t="s">
        <v>237</v>
      </c>
      <c r="L135" s="35" t="s">
        <v>93</v>
      </c>
      <c r="M135" s="35" t="s">
        <v>238</v>
      </c>
      <c r="N135" s="35" t="s">
        <v>52</v>
      </c>
      <c r="O135" s="36" t="s">
        <v>8</v>
      </c>
      <c r="P135" s="237"/>
      <c r="Q135" s="18" t="s">
        <v>7</v>
      </c>
      <c r="R135" s="36" t="s">
        <v>8</v>
      </c>
      <c r="T135" s="190"/>
      <c r="U135" s="190"/>
      <c r="V135" s="190"/>
    </row>
    <row r="136" spans="1:22" ht="45" customHeight="1">
      <c r="A136" s="21">
        <v>1</v>
      </c>
      <c r="B136" s="239" t="s">
        <v>10</v>
      </c>
      <c r="C136" s="19">
        <v>2</v>
      </c>
      <c r="D136" s="66" t="s">
        <v>98</v>
      </c>
      <c r="E136" s="183" t="s">
        <v>103</v>
      </c>
      <c r="F136" s="23" t="s">
        <v>93</v>
      </c>
      <c r="G136" s="80" t="s">
        <v>36</v>
      </c>
      <c r="H136" s="55">
        <v>15</v>
      </c>
      <c r="I136" s="130">
        <v>35</v>
      </c>
      <c r="J136" s="96"/>
      <c r="K136" s="72"/>
      <c r="L136" s="72">
        <v>15</v>
      </c>
      <c r="M136" s="72"/>
      <c r="N136" s="102"/>
      <c r="O136" s="130">
        <v>35</v>
      </c>
      <c r="P136" s="178">
        <v>2</v>
      </c>
      <c r="Q136" s="169">
        <v>0.6</v>
      </c>
      <c r="R136" s="166">
        <v>1.4</v>
      </c>
      <c r="T136" s="190"/>
      <c r="U136" s="190"/>
      <c r="V136" s="190"/>
    </row>
    <row r="137" spans="1:22" ht="23.25" customHeight="1">
      <c r="A137" s="21">
        <v>2</v>
      </c>
      <c r="B137" s="241"/>
      <c r="C137" s="19">
        <v>2</v>
      </c>
      <c r="D137" s="66" t="s">
        <v>177</v>
      </c>
      <c r="E137" s="182" t="s">
        <v>104</v>
      </c>
      <c r="F137" s="65" t="s">
        <v>93</v>
      </c>
      <c r="G137" s="77" t="s">
        <v>36</v>
      </c>
      <c r="H137" s="71">
        <v>15</v>
      </c>
      <c r="I137" s="83">
        <v>35</v>
      </c>
      <c r="J137" s="55"/>
      <c r="K137" s="55"/>
      <c r="L137" s="55">
        <v>15</v>
      </c>
      <c r="M137" s="55"/>
      <c r="N137" s="55"/>
      <c r="O137" s="83">
        <v>35</v>
      </c>
      <c r="P137" s="166">
        <v>2</v>
      </c>
      <c r="Q137" s="170">
        <v>0.6</v>
      </c>
      <c r="R137" s="166">
        <v>1.4</v>
      </c>
      <c r="T137" s="190"/>
      <c r="U137" s="190"/>
      <c r="V137" s="190"/>
    </row>
    <row r="138" spans="1:22" ht="33.75" customHeight="1">
      <c r="A138" s="21">
        <v>3</v>
      </c>
      <c r="B138" s="239" t="s">
        <v>12</v>
      </c>
      <c r="C138" s="19">
        <v>3</v>
      </c>
      <c r="D138" s="66" t="s">
        <v>227</v>
      </c>
      <c r="E138" s="183" t="s">
        <v>119</v>
      </c>
      <c r="F138" s="23" t="s">
        <v>93</v>
      </c>
      <c r="G138" s="54" t="s">
        <v>36</v>
      </c>
      <c r="H138" s="55">
        <v>15</v>
      </c>
      <c r="I138" s="55">
        <v>60</v>
      </c>
      <c r="J138" s="55"/>
      <c r="K138" s="55"/>
      <c r="L138" s="55">
        <v>15</v>
      </c>
      <c r="M138" s="55"/>
      <c r="N138" s="55"/>
      <c r="O138" s="55">
        <v>60</v>
      </c>
      <c r="P138" s="166">
        <v>3</v>
      </c>
      <c r="Q138" s="166">
        <v>0.6000000000000001</v>
      </c>
      <c r="R138" s="166">
        <v>2.4000000000000004</v>
      </c>
      <c r="T138" s="190"/>
      <c r="U138" s="190"/>
      <c r="V138" s="190"/>
    </row>
    <row r="139" spans="1:22" ht="45" customHeight="1">
      <c r="A139" s="21">
        <v>4</v>
      </c>
      <c r="B139" s="240"/>
      <c r="C139" s="19">
        <v>4</v>
      </c>
      <c r="D139" s="67" t="s">
        <v>123</v>
      </c>
      <c r="E139" s="180" t="s">
        <v>103</v>
      </c>
      <c r="F139" s="65" t="s">
        <v>93</v>
      </c>
      <c r="G139" s="78" t="s">
        <v>36</v>
      </c>
      <c r="H139" s="130">
        <v>15</v>
      </c>
      <c r="I139" s="78">
        <v>35</v>
      </c>
      <c r="J139" s="75"/>
      <c r="K139" s="71"/>
      <c r="L139" s="71">
        <v>15</v>
      </c>
      <c r="M139" s="78"/>
      <c r="N139" s="78"/>
      <c r="O139" s="78">
        <v>35</v>
      </c>
      <c r="P139" s="177">
        <v>2</v>
      </c>
      <c r="Q139" s="169">
        <v>0.6</v>
      </c>
      <c r="R139" s="166">
        <v>1.4</v>
      </c>
      <c r="T139" s="190"/>
      <c r="U139" s="190"/>
      <c r="V139" s="190"/>
    </row>
    <row r="140" spans="1:22" ht="35.25" customHeight="1">
      <c r="A140" s="21">
        <v>5</v>
      </c>
      <c r="B140" s="241"/>
      <c r="C140" s="19">
        <v>4</v>
      </c>
      <c r="D140" s="66" t="s">
        <v>228</v>
      </c>
      <c r="E140" s="117" t="s">
        <v>119</v>
      </c>
      <c r="F140" s="23" t="s">
        <v>93</v>
      </c>
      <c r="G140" s="54" t="s">
        <v>38</v>
      </c>
      <c r="H140" s="133">
        <v>15</v>
      </c>
      <c r="I140" s="54">
        <v>60</v>
      </c>
      <c r="J140" s="83"/>
      <c r="K140" s="55"/>
      <c r="L140" s="55">
        <v>15</v>
      </c>
      <c r="M140" s="54"/>
      <c r="N140" s="54"/>
      <c r="O140" s="54">
        <v>60</v>
      </c>
      <c r="P140" s="179">
        <v>3</v>
      </c>
      <c r="Q140" s="166">
        <v>0.6000000000000001</v>
      </c>
      <c r="R140" s="166">
        <v>2.4000000000000004</v>
      </c>
      <c r="T140" s="190"/>
      <c r="U140" s="190"/>
      <c r="V140" s="190"/>
    </row>
    <row r="141" spans="1:22" ht="32.25" customHeight="1">
      <c r="A141" s="63">
        <v>6</v>
      </c>
      <c r="B141" s="239" t="s">
        <v>22</v>
      </c>
      <c r="C141" s="19">
        <v>5</v>
      </c>
      <c r="D141" s="86" t="s">
        <v>176</v>
      </c>
      <c r="E141" s="183" t="s">
        <v>135</v>
      </c>
      <c r="F141" s="23" t="s">
        <v>93</v>
      </c>
      <c r="G141" s="54" t="s">
        <v>36</v>
      </c>
      <c r="H141" s="94">
        <v>15</v>
      </c>
      <c r="I141" s="81">
        <v>55</v>
      </c>
      <c r="J141" s="94"/>
      <c r="K141" s="94">
        <v>15</v>
      </c>
      <c r="L141" s="94"/>
      <c r="M141" s="94"/>
      <c r="N141" s="94"/>
      <c r="O141" s="81">
        <v>55</v>
      </c>
      <c r="P141" s="94">
        <v>3</v>
      </c>
      <c r="Q141" s="172">
        <v>0.8</v>
      </c>
      <c r="R141" s="166">
        <v>2.1999999999999997</v>
      </c>
      <c r="T141" s="190"/>
      <c r="U141" s="190"/>
      <c r="V141" s="190"/>
    </row>
    <row r="142" spans="1:22" ht="33" customHeight="1">
      <c r="A142" s="21">
        <v>7</v>
      </c>
      <c r="B142" s="240"/>
      <c r="C142" s="19">
        <v>5</v>
      </c>
      <c r="D142" s="66" t="s">
        <v>231</v>
      </c>
      <c r="E142" s="117" t="s">
        <v>136</v>
      </c>
      <c r="F142" s="23" t="s">
        <v>93</v>
      </c>
      <c r="G142" s="80" t="s">
        <v>38</v>
      </c>
      <c r="H142" s="54">
        <v>15</v>
      </c>
      <c r="I142" s="80">
        <v>60</v>
      </c>
      <c r="J142" s="55"/>
      <c r="K142" s="55">
        <v>15</v>
      </c>
      <c r="L142" s="55"/>
      <c r="M142" s="54"/>
      <c r="N142" s="54"/>
      <c r="O142" s="80">
        <v>60</v>
      </c>
      <c r="P142" s="55">
        <v>3</v>
      </c>
      <c r="Q142" s="170">
        <v>0.6000000000000001</v>
      </c>
      <c r="R142" s="166">
        <v>2.4000000000000004</v>
      </c>
      <c r="T142" s="190"/>
      <c r="U142" s="190"/>
      <c r="V142" s="190"/>
    </row>
    <row r="143" spans="1:22" ht="46.5" customHeight="1">
      <c r="A143" s="21">
        <v>8</v>
      </c>
      <c r="B143" s="240"/>
      <c r="C143" s="19">
        <v>6</v>
      </c>
      <c r="D143" s="66" t="s">
        <v>141</v>
      </c>
      <c r="E143" s="117" t="s">
        <v>103</v>
      </c>
      <c r="F143" s="23" t="s">
        <v>93</v>
      </c>
      <c r="G143" s="54" t="s">
        <v>36</v>
      </c>
      <c r="H143" s="83">
        <v>15</v>
      </c>
      <c r="I143" s="55">
        <v>35</v>
      </c>
      <c r="J143" s="83"/>
      <c r="K143" s="55"/>
      <c r="L143" s="55">
        <v>15</v>
      </c>
      <c r="M143" s="55"/>
      <c r="N143" s="55"/>
      <c r="O143" s="166">
        <v>35</v>
      </c>
      <c r="P143" s="166">
        <v>2</v>
      </c>
      <c r="Q143" s="170">
        <v>0.6</v>
      </c>
      <c r="R143" s="166">
        <v>1.4</v>
      </c>
      <c r="T143" s="190"/>
      <c r="U143" s="190"/>
      <c r="V143" s="190"/>
    </row>
    <row r="144" spans="1:22" ht="12.75" customHeight="1">
      <c r="A144" s="256" t="s">
        <v>39</v>
      </c>
      <c r="B144" s="257"/>
      <c r="C144" s="257"/>
      <c r="D144" s="257"/>
      <c r="E144" s="257"/>
      <c r="F144" s="257"/>
      <c r="G144" s="258"/>
      <c r="H144" s="22">
        <f>SUM(H136:H143)</f>
        <v>120</v>
      </c>
      <c r="I144" s="22">
        <f>SUM(I136:I143)</f>
        <v>375</v>
      </c>
      <c r="J144" s="22">
        <f>SUM(J136:J143)</f>
        <v>0</v>
      </c>
      <c r="K144" s="22">
        <f>SUM(K136:K143)</f>
        <v>30</v>
      </c>
      <c r="L144" s="22">
        <v>210</v>
      </c>
      <c r="M144" s="22">
        <v>210</v>
      </c>
      <c r="N144" s="22">
        <v>210</v>
      </c>
      <c r="O144" s="22">
        <f>SUM(O136:O143)</f>
        <v>375</v>
      </c>
      <c r="P144" s="30">
        <f>SUM(P136:P143)</f>
        <v>20</v>
      </c>
      <c r="Q144" s="30">
        <f>SUM(Q136:Q143)</f>
        <v>5</v>
      </c>
      <c r="R144" s="30">
        <f>SUM(R136:R143)</f>
        <v>15</v>
      </c>
      <c r="T144" s="190"/>
      <c r="U144" s="190"/>
      <c r="V144" s="190"/>
    </row>
    <row r="145" spans="20:22" ht="12.75" customHeight="1">
      <c r="T145" s="190"/>
      <c r="U145" s="190"/>
      <c r="V145" s="190"/>
    </row>
    <row r="146" spans="1:22" ht="12.75" customHeight="1">
      <c r="A146" s="249" t="s">
        <v>149</v>
      </c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T146" s="190"/>
      <c r="U146" s="190"/>
      <c r="V146" s="190"/>
    </row>
    <row r="147" spans="1:22" ht="12.75" customHeight="1">
      <c r="A147" s="255" t="s">
        <v>6</v>
      </c>
      <c r="B147" s="247" t="s">
        <v>9</v>
      </c>
      <c r="C147" s="247" t="s">
        <v>17</v>
      </c>
      <c r="D147" s="259" t="s">
        <v>15</v>
      </c>
      <c r="E147" s="238" t="s">
        <v>16</v>
      </c>
      <c r="F147" s="243" t="s">
        <v>50</v>
      </c>
      <c r="G147" s="246" t="s">
        <v>1</v>
      </c>
      <c r="H147" s="238" t="s">
        <v>2</v>
      </c>
      <c r="I147" s="238"/>
      <c r="J147" s="242"/>
      <c r="K147" s="242"/>
      <c r="L147" s="242"/>
      <c r="M147" s="242"/>
      <c r="N147" s="242"/>
      <c r="O147" s="242"/>
      <c r="P147" s="238" t="s">
        <v>0</v>
      </c>
      <c r="Q147" s="238"/>
      <c r="R147" s="238"/>
      <c r="T147" s="190"/>
      <c r="U147" s="190"/>
      <c r="V147" s="190"/>
    </row>
    <row r="148" spans="1:22" ht="31.5" customHeight="1">
      <c r="A148" s="255"/>
      <c r="B148" s="248"/>
      <c r="C148" s="247"/>
      <c r="D148" s="246"/>
      <c r="E148" s="242"/>
      <c r="F148" s="244"/>
      <c r="G148" s="246"/>
      <c r="H148" s="237" t="s">
        <v>3</v>
      </c>
      <c r="I148" s="237"/>
      <c r="J148" s="242" t="s">
        <v>4</v>
      </c>
      <c r="K148" s="242"/>
      <c r="L148" s="242"/>
      <c r="M148" s="242"/>
      <c r="N148" s="242"/>
      <c r="O148" s="242"/>
      <c r="P148" s="237" t="s">
        <v>3</v>
      </c>
      <c r="Q148" s="238" t="s">
        <v>4</v>
      </c>
      <c r="R148" s="238"/>
      <c r="T148" s="190"/>
      <c r="U148" s="190"/>
      <c r="V148" s="190"/>
    </row>
    <row r="149" spans="1:22" ht="42.75" customHeight="1">
      <c r="A149" s="255"/>
      <c r="B149" s="248"/>
      <c r="C149" s="247"/>
      <c r="D149" s="246"/>
      <c r="E149" s="242"/>
      <c r="F149" s="245"/>
      <c r="G149" s="246"/>
      <c r="H149" s="33" t="s">
        <v>184</v>
      </c>
      <c r="I149" s="34" t="s">
        <v>8</v>
      </c>
      <c r="J149" s="35" t="s">
        <v>236</v>
      </c>
      <c r="K149" s="35" t="s">
        <v>237</v>
      </c>
      <c r="L149" s="35" t="s">
        <v>93</v>
      </c>
      <c r="M149" s="35" t="s">
        <v>238</v>
      </c>
      <c r="N149" s="35" t="s">
        <v>52</v>
      </c>
      <c r="O149" s="36" t="s">
        <v>8</v>
      </c>
      <c r="P149" s="237"/>
      <c r="Q149" s="18" t="s">
        <v>7</v>
      </c>
      <c r="R149" s="36" t="s">
        <v>8</v>
      </c>
      <c r="T149" s="190"/>
      <c r="U149" s="190"/>
      <c r="V149" s="190"/>
    </row>
    <row r="150" spans="1:22" ht="14.25" customHeight="1">
      <c r="A150" s="20">
        <v>1</v>
      </c>
      <c r="B150" s="239" t="s">
        <v>10</v>
      </c>
      <c r="C150" s="19">
        <v>1</v>
      </c>
      <c r="D150" s="69" t="s">
        <v>78</v>
      </c>
      <c r="E150" s="57" t="s">
        <v>171</v>
      </c>
      <c r="F150" s="25" t="s">
        <v>94</v>
      </c>
      <c r="G150" s="55" t="s">
        <v>38</v>
      </c>
      <c r="H150" s="54">
        <v>15</v>
      </c>
      <c r="I150" s="55">
        <v>60</v>
      </c>
      <c r="J150" s="55"/>
      <c r="K150" s="55"/>
      <c r="L150" s="55">
        <v>15</v>
      </c>
      <c r="M150" s="55"/>
      <c r="N150" s="55"/>
      <c r="O150" s="55">
        <v>60</v>
      </c>
      <c r="P150" s="55">
        <v>3</v>
      </c>
      <c r="Q150" s="166">
        <v>0.6000000000000001</v>
      </c>
      <c r="R150" s="166">
        <v>2.4000000000000004</v>
      </c>
      <c r="T150" s="190"/>
      <c r="U150" s="190"/>
      <c r="V150" s="190"/>
    </row>
    <row r="151" spans="1:22" ht="12.75" customHeight="1">
      <c r="A151" s="20">
        <v>2</v>
      </c>
      <c r="B151" s="240"/>
      <c r="C151" s="19">
        <v>1</v>
      </c>
      <c r="D151" s="66" t="s">
        <v>79</v>
      </c>
      <c r="E151" s="280" t="s">
        <v>87</v>
      </c>
      <c r="F151" s="287" t="s">
        <v>94</v>
      </c>
      <c r="G151" s="54" t="s">
        <v>38</v>
      </c>
      <c r="H151" s="55">
        <v>15</v>
      </c>
      <c r="I151" s="55">
        <v>25</v>
      </c>
      <c r="J151" s="55">
        <v>15</v>
      </c>
      <c r="K151" s="55"/>
      <c r="L151" s="55"/>
      <c r="M151" s="55"/>
      <c r="N151" s="55"/>
      <c r="O151" s="55">
        <v>25</v>
      </c>
      <c r="P151" s="55">
        <v>2</v>
      </c>
      <c r="Q151" s="166">
        <v>1</v>
      </c>
      <c r="R151" s="166">
        <v>1</v>
      </c>
      <c r="T151" s="190"/>
      <c r="U151" s="190"/>
      <c r="V151" s="190"/>
    </row>
    <row r="152" spans="1:22" ht="15" customHeight="1">
      <c r="A152" s="20">
        <v>3</v>
      </c>
      <c r="B152" s="240"/>
      <c r="C152" s="19">
        <v>1</v>
      </c>
      <c r="D152" s="66" t="s">
        <v>80</v>
      </c>
      <c r="E152" s="280"/>
      <c r="F152" s="287"/>
      <c r="G152" s="55" t="s">
        <v>37</v>
      </c>
      <c r="H152" s="55">
        <v>15</v>
      </c>
      <c r="I152" s="55">
        <v>25</v>
      </c>
      <c r="J152" s="55"/>
      <c r="K152" s="55">
        <v>15</v>
      </c>
      <c r="L152" s="55"/>
      <c r="M152" s="55"/>
      <c r="N152" s="55"/>
      <c r="O152" s="55">
        <v>25</v>
      </c>
      <c r="P152" s="55">
        <v>2</v>
      </c>
      <c r="Q152" s="166">
        <v>1</v>
      </c>
      <c r="R152" s="166">
        <v>1</v>
      </c>
      <c r="T152" s="190"/>
      <c r="U152" s="190"/>
      <c r="V152" s="190"/>
    </row>
    <row r="153" spans="1:22" ht="12.75" customHeight="1">
      <c r="A153" s="20">
        <v>4</v>
      </c>
      <c r="B153" s="241"/>
      <c r="C153" s="19">
        <v>2</v>
      </c>
      <c r="D153" s="66" t="s">
        <v>225</v>
      </c>
      <c r="E153" s="56" t="s">
        <v>105</v>
      </c>
      <c r="F153" s="25" t="s">
        <v>94</v>
      </c>
      <c r="G153" s="55" t="s">
        <v>38</v>
      </c>
      <c r="H153" s="55">
        <v>15</v>
      </c>
      <c r="I153" s="54">
        <v>60</v>
      </c>
      <c r="J153" s="55"/>
      <c r="K153" s="55"/>
      <c r="L153" s="55">
        <v>15</v>
      </c>
      <c r="M153" s="55"/>
      <c r="N153" s="54"/>
      <c r="O153" s="54">
        <v>60</v>
      </c>
      <c r="P153" s="166">
        <v>3</v>
      </c>
      <c r="Q153" s="170">
        <v>0.6000000000000001</v>
      </c>
      <c r="R153" s="166">
        <v>2.4000000000000004</v>
      </c>
      <c r="T153" s="190"/>
      <c r="U153" s="190"/>
      <c r="V153" s="190"/>
    </row>
    <row r="154" spans="1:22" ht="12.75" customHeight="1">
      <c r="A154" s="64">
        <v>5</v>
      </c>
      <c r="B154" s="7" t="s">
        <v>12</v>
      </c>
      <c r="C154" s="19">
        <v>4</v>
      </c>
      <c r="D154" s="66" t="s">
        <v>124</v>
      </c>
      <c r="E154" s="57" t="s">
        <v>127</v>
      </c>
      <c r="F154" s="25" t="s">
        <v>94</v>
      </c>
      <c r="G154" s="55" t="s">
        <v>36</v>
      </c>
      <c r="H154" s="54">
        <v>15</v>
      </c>
      <c r="I154" s="54">
        <v>35</v>
      </c>
      <c r="J154" s="55">
        <v>15</v>
      </c>
      <c r="K154" s="55"/>
      <c r="L154" s="55"/>
      <c r="M154" s="54"/>
      <c r="N154" s="54"/>
      <c r="O154" s="54">
        <v>35</v>
      </c>
      <c r="P154" s="166">
        <v>2</v>
      </c>
      <c r="Q154" s="166">
        <v>0.6</v>
      </c>
      <c r="R154" s="166">
        <v>1.4</v>
      </c>
      <c r="T154" s="190"/>
      <c r="U154" s="190"/>
      <c r="V154" s="190"/>
    </row>
    <row r="155" spans="1:22" ht="32.25" customHeight="1">
      <c r="A155" s="20">
        <v>6</v>
      </c>
      <c r="B155" s="114" t="s">
        <v>22</v>
      </c>
      <c r="C155" s="19">
        <v>5</v>
      </c>
      <c r="D155" s="66" t="s">
        <v>130</v>
      </c>
      <c r="E155" s="57" t="s">
        <v>137</v>
      </c>
      <c r="F155" s="25" t="s">
        <v>94</v>
      </c>
      <c r="G155" s="54" t="s">
        <v>37</v>
      </c>
      <c r="H155" s="54">
        <v>15</v>
      </c>
      <c r="I155" s="54">
        <v>25</v>
      </c>
      <c r="J155" s="55"/>
      <c r="K155" s="55">
        <v>15</v>
      </c>
      <c r="L155" s="55"/>
      <c r="M155" s="54"/>
      <c r="N155" s="54"/>
      <c r="O155" s="54">
        <v>25</v>
      </c>
      <c r="P155" s="55">
        <v>2</v>
      </c>
      <c r="Q155" s="173">
        <v>1</v>
      </c>
      <c r="R155" s="166">
        <v>1</v>
      </c>
      <c r="T155" s="190"/>
      <c r="U155" s="190"/>
      <c r="V155" s="190"/>
    </row>
    <row r="156" spans="1:22" ht="12.75" customHeight="1">
      <c r="A156" s="256" t="s">
        <v>39</v>
      </c>
      <c r="B156" s="257"/>
      <c r="C156" s="257"/>
      <c r="D156" s="257"/>
      <c r="E156" s="257"/>
      <c r="F156" s="257"/>
      <c r="G156" s="258"/>
      <c r="H156" s="22">
        <f>SUM(H150:H155)</f>
        <v>90</v>
      </c>
      <c r="I156" s="22">
        <f>SUM(I150:I155)</f>
        <v>230</v>
      </c>
      <c r="J156" s="22">
        <f>SUM(J150:J155)</f>
        <v>30</v>
      </c>
      <c r="K156" s="22">
        <f>SUM(K150:K155)</f>
        <v>30</v>
      </c>
      <c r="L156" s="22">
        <v>60</v>
      </c>
      <c r="M156" s="22">
        <v>60</v>
      </c>
      <c r="N156" s="22">
        <v>60</v>
      </c>
      <c r="O156" s="22">
        <f>SUM(O150:O155)</f>
        <v>230</v>
      </c>
      <c r="P156" s="30">
        <f>SUM(P150:P155)</f>
        <v>14</v>
      </c>
      <c r="Q156" s="30">
        <f>SUM(Q150:Q155)</f>
        <v>4.800000000000001</v>
      </c>
      <c r="R156" s="30">
        <f>SUM(R150:R155)</f>
        <v>9.200000000000001</v>
      </c>
      <c r="T156" s="190"/>
      <c r="U156" s="190"/>
      <c r="V156" s="190"/>
    </row>
    <row r="157" spans="1:22" ht="12.75" customHeight="1">
      <c r="A157" s="4"/>
      <c r="B157" s="16"/>
      <c r="C157" s="16"/>
      <c r="D157" s="12"/>
      <c r="E157" s="9"/>
      <c r="F157" s="9"/>
      <c r="G157" s="4"/>
      <c r="H157" s="10"/>
      <c r="I157" s="10"/>
      <c r="J157" s="10"/>
      <c r="K157" s="10"/>
      <c r="L157" s="10"/>
      <c r="M157" s="10"/>
      <c r="N157" s="10"/>
      <c r="O157" s="10"/>
      <c r="P157" s="11"/>
      <c r="Q157" s="11"/>
      <c r="R157" s="11"/>
      <c r="T157" s="190"/>
      <c r="U157" s="190"/>
      <c r="V157" s="190"/>
    </row>
    <row r="158" spans="1:22" ht="12.75" customHeight="1">
      <c r="A158" s="249" t="s">
        <v>150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T158" s="190"/>
      <c r="U158" s="190"/>
      <c r="V158" s="190"/>
    </row>
    <row r="159" spans="1:22" ht="11.25" customHeight="1">
      <c r="A159" s="255" t="s">
        <v>6</v>
      </c>
      <c r="B159" s="247" t="s">
        <v>9</v>
      </c>
      <c r="C159" s="247" t="s">
        <v>17</v>
      </c>
      <c r="D159" s="259" t="s">
        <v>15</v>
      </c>
      <c r="E159" s="238" t="s">
        <v>16</v>
      </c>
      <c r="F159" s="243" t="s">
        <v>50</v>
      </c>
      <c r="G159" s="246" t="s">
        <v>1</v>
      </c>
      <c r="H159" s="238" t="s">
        <v>2</v>
      </c>
      <c r="I159" s="238"/>
      <c r="J159" s="242"/>
      <c r="K159" s="242"/>
      <c r="L159" s="242"/>
      <c r="M159" s="242"/>
      <c r="N159" s="242"/>
      <c r="O159" s="242"/>
      <c r="P159" s="238" t="s">
        <v>0</v>
      </c>
      <c r="Q159" s="238"/>
      <c r="R159" s="238"/>
      <c r="T159" s="190"/>
      <c r="U159" s="190"/>
      <c r="V159" s="190"/>
    </row>
    <row r="160" spans="1:22" ht="33.75" customHeight="1">
      <c r="A160" s="255"/>
      <c r="B160" s="248"/>
      <c r="C160" s="247"/>
      <c r="D160" s="246"/>
      <c r="E160" s="242"/>
      <c r="F160" s="244"/>
      <c r="G160" s="246"/>
      <c r="H160" s="237" t="s">
        <v>3</v>
      </c>
      <c r="I160" s="237"/>
      <c r="J160" s="242" t="s">
        <v>4</v>
      </c>
      <c r="K160" s="242"/>
      <c r="L160" s="242"/>
      <c r="M160" s="242"/>
      <c r="N160" s="242"/>
      <c r="O160" s="242"/>
      <c r="P160" s="237" t="s">
        <v>3</v>
      </c>
      <c r="Q160" s="238" t="s">
        <v>4</v>
      </c>
      <c r="R160" s="238"/>
      <c r="T160" s="190"/>
      <c r="U160" s="190"/>
      <c r="V160" s="190"/>
    </row>
    <row r="161" spans="1:22" ht="39.75" customHeight="1">
      <c r="A161" s="255"/>
      <c r="B161" s="248"/>
      <c r="C161" s="247"/>
      <c r="D161" s="246"/>
      <c r="E161" s="242"/>
      <c r="F161" s="245"/>
      <c r="G161" s="246"/>
      <c r="H161" s="33" t="s">
        <v>183</v>
      </c>
      <c r="I161" s="34" t="s">
        <v>8</v>
      </c>
      <c r="J161" s="35" t="s">
        <v>236</v>
      </c>
      <c r="K161" s="35" t="s">
        <v>237</v>
      </c>
      <c r="L161" s="35" t="s">
        <v>93</v>
      </c>
      <c r="M161" s="35" t="s">
        <v>238</v>
      </c>
      <c r="N161" s="35" t="s">
        <v>52</v>
      </c>
      <c r="O161" s="36" t="s">
        <v>8</v>
      </c>
      <c r="P161" s="237"/>
      <c r="Q161" s="18" t="s">
        <v>7</v>
      </c>
      <c r="R161" s="36" t="s">
        <v>8</v>
      </c>
      <c r="T161" s="190"/>
      <c r="U161" s="190"/>
      <c r="V161" s="190"/>
    </row>
    <row r="162" spans="1:22" ht="44.25" customHeight="1">
      <c r="A162" s="21">
        <v>1</v>
      </c>
      <c r="B162" s="7" t="s">
        <v>10</v>
      </c>
      <c r="C162" s="19">
        <v>2</v>
      </c>
      <c r="D162" s="53" t="s">
        <v>175</v>
      </c>
      <c r="E162" s="157" t="s">
        <v>106</v>
      </c>
      <c r="F162" s="25" t="s">
        <v>94</v>
      </c>
      <c r="G162" s="79" t="s">
        <v>36</v>
      </c>
      <c r="H162" s="55">
        <v>15</v>
      </c>
      <c r="I162" s="133">
        <v>35</v>
      </c>
      <c r="J162" s="96"/>
      <c r="K162" s="72">
        <v>15</v>
      </c>
      <c r="L162" s="72"/>
      <c r="M162" s="72"/>
      <c r="N162" s="102"/>
      <c r="O162" s="133">
        <v>35</v>
      </c>
      <c r="P162" s="178">
        <v>2</v>
      </c>
      <c r="Q162" s="171">
        <v>0.6</v>
      </c>
      <c r="R162" s="166">
        <v>1.4</v>
      </c>
      <c r="T162" s="190"/>
      <c r="U162" s="190"/>
      <c r="V162" s="190"/>
    </row>
    <row r="163" spans="1:22" ht="12.75" customHeight="1">
      <c r="A163" s="256" t="s">
        <v>39</v>
      </c>
      <c r="B163" s="257"/>
      <c r="C163" s="257"/>
      <c r="D163" s="257"/>
      <c r="E163" s="257"/>
      <c r="F163" s="257"/>
      <c r="G163" s="258"/>
      <c r="H163" s="22">
        <f>SUM(H162)</f>
        <v>15</v>
      </c>
      <c r="I163" s="22">
        <f aca="true" t="shared" si="11" ref="I163:R163">SUM(I162)</f>
        <v>35</v>
      </c>
      <c r="J163" s="22">
        <f t="shared" si="11"/>
        <v>0</v>
      </c>
      <c r="K163" s="22">
        <f t="shared" si="11"/>
        <v>15</v>
      </c>
      <c r="L163" s="22">
        <f t="shared" si="11"/>
        <v>0</v>
      </c>
      <c r="M163" s="22">
        <f t="shared" si="11"/>
        <v>0</v>
      </c>
      <c r="N163" s="22">
        <f t="shared" si="11"/>
        <v>0</v>
      </c>
      <c r="O163" s="22">
        <f t="shared" si="11"/>
        <v>35</v>
      </c>
      <c r="P163" s="22">
        <f t="shared" si="11"/>
        <v>2</v>
      </c>
      <c r="Q163" s="22">
        <f t="shared" si="11"/>
        <v>0.6</v>
      </c>
      <c r="R163" s="22">
        <f t="shared" si="11"/>
        <v>1.4</v>
      </c>
      <c r="T163" s="190"/>
      <c r="U163" s="190"/>
      <c r="V163" s="190"/>
    </row>
    <row r="164" spans="1:22" ht="12.75" customHeight="1">
      <c r="A164" s="4"/>
      <c r="B164" s="16"/>
      <c r="C164" s="16"/>
      <c r="D164" s="12"/>
      <c r="E164" s="17"/>
      <c r="F164" s="17"/>
      <c r="G164" s="14"/>
      <c r="H164" s="10"/>
      <c r="I164" s="10"/>
      <c r="J164" s="10"/>
      <c r="K164" s="10"/>
      <c r="L164" s="10"/>
      <c r="M164" s="10"/>
      <c r="N164" s="10"/>
      <c r="O164" s="10"/>
      <c r="P164" s="11"/>
      <c r="Q164" s="11"/>
      <c r="R164" s="11"/>
      <c r="T164" s="190"/>
      <c r="U164" s="190"/>
      <c r="V164" s="190"/>
    </row>
    <row r="165" spans="1:22" ht="12.75" customHeight="1">
      <c r="A165" s="249" t="s">
        <v>152</v>
      </c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T165" s="190"/>
      <c r="U165" s="190"/>
      <c r="V165" s="190"/>
    </row>
    <row r="166" spans="1:22" ht="12.75" customHeight="1">
      <c r="A166" s="255" t="s">
        <v>6</v>
      </c>
      <c r="B166" s="247" t="s">
        <v>9</v>
      </c>
      <c r="C166" s="247" t="s">
        <v>17</v>
      </c>
      <c r="D166" s="259" t="s">
        <v>15</v>
      </c>
      <c r="E166" s="238" t="s">
        <v>16</v>
      </c>
      <c r="F166" s="243" t="s">
        <v>50</v>
      </c>
      <c r="G166" s="246" t="s">
        <v>1</v>
      </c>
      <c r="H166" s="238" t="s">
        <v>2</v>
      </c>
      <c r="I166" s="238"/>
      <c r="J166" s="242"/>
      <c r="K166" s="242"/>
      <c r="L166" s="242"/>
      <c r="M166" s="242"/>
      <c r="N166" s="242"/>
      <c r="O166" s="242"/>
      <c r="P166" s="238" t="s">
        <v>0</v>
      </c>
      <c r="Q166" s="238"/>
      <c r="R166" s="238"/>
      <c r="T166" s="190"/>
      <c r="U166" s="190"/>
      <c r="V166" s="190"/>
    </row>
    <row r="167" spans="1:22" ht="30.75" customHeight="1">
      <c r="A167" s="255"/>
      <c r="B167" s="248"/>
      <c r="C167" s="247"/>
      <c r="D167" s="246"/>
      <c r="E167" s="242"/>
      <c r="F167" s="244"/>
      <c r="G167" s="246"/>
      <c r="H167" s="237" t="s">
        <v>3</v>
      </c>
      <c r="I167" s="237"/>
      <c r="J167" s="242" t="s">
        <v>4</v>
      </c>
      <c r="K167" s="242"/>
      <c r="L167" s="242"/>
      <c r="M167" s="242"/>
      <c r="N167" s="242"/>
      <c r="O167" s="242"/>
      <c r="P167" s="237" t="s">
        <v>3</v>
      </c>
      <c r="Q167" s="238" t="s">
        <v>4</v>
      </c>
      <c r="R167" s="238"/>
      <c r="T167" s="190"/>
      <c r="U167" s="190"/>
      <c r="V167" s="190"/>
    </row>
    <row r="168" spans="1:22" ht="42.75" customHeight="1">
      <c r="A168" s="255"/>
      <c r="B168" s="248"/>
      <c r="C168" s="247"/>
      <c r="D168" s="246"/>
      <c r="E168" s="242"/>
      <c r="F168" s="245"/>
      <c r="G168" s="246"/>
      <c r="H168" s="33" t="s">
        <v>183</v>
      </c>
      <c r="I168" s="34" t="s">
        <v>8</v>
      </c>
      <c r="J168" s="35" t="s">
        <v>236</v>
      </c>
      <c r="K168" s="35" t="s">
        <v>237</v>
      </c>
      <c r="L168" s="35" t="s">
        <v>93</v>
      </c>
      <c r="M168" s="35" t="s">
        <v>238</v>
      </c>
      <c r="N168" s="35" t="s">
        <v>52</v>
      </c>
      <c r="O168" s="36" t="s">
        <v>8</v>
      </c>
      <c r="P168" s="237"/>
      <c r="Q168" s="18" t="s">
        <v>7</v>
      </c>
      <c r="R168" s="36" t="s">
        <v>8</v>
      </c>
      <c r="T168" s="190"/>
      <c r="U168" s="190"/>
      <c r="V168" s="190"/>
    </row>
    <row r="169" spans="1:22" ht="12.75" customHeight="1">
      <c r="A169" s="20">
        <v>1</v>
      </c>
      <c r="B169" s="239" t="s">
        <v>10</v>
      </c>
      <c r="C169" s="19">
        <v>1</v>
      </c>
      <c r="D169" s="66" t="s">
        <v>81</v>
      </c>
      <c r="E169" s="56" t="s">
        <v>88</v>
      </c>
      <c r="F169" s="24" t="s">
        <v>95</v>
      </c>
      <c r="G169" s="55" t="s">
        <v>36</v>
      </c>
      <c r="H169" s="55">
        <v>15</v>
      </c>
      <c r="I169" s="55">
        <v>35</v>
      </c>
      <c r="J169" s="55"/>
      <c r="K169" s="55">
        <v>15</v>
      </c>
      <c r="L169" s="55"/>
      <c r="M169" s="55"/>
      <c r="N169" s="55"/>
      <c r="O169" s="55">
        <v>35</v>
      </c>
      <c r="P169" s="55">
        <v>2</v>
      </c>
      <c r="Q169" s="166">
        <v>0.6</v>
      </c>
      <c r="R169" s="166">
        <v>1.4</v>
      </c>
      <c r="T169" s="190"/>
      <c r="U169" s="190"/>
      <c r="V169" s="190"/>
    </row>
    <row r="170" spans="1:22" ht="21.75" customHeight="1">
      <c r="A170" s="21">
        <v>2</v>
      </c>
      <c r="B170" s="240"/>
      <c r="C170" s="19">
        <v>1</v>
      </c>
      <c r="D170" s="66" t="s">
        <v>82</v>
      </c>
      <c r="E170" s="57" t="s">
        <v>89</v>
      </c>
      <c r="F170" s="24" t="s">
        <v>95</v>
      </c>
      <c r="G170" s="55" t="s">
        <v>37</v>
      </c>
      <c r="H170" s="55">
        <v>15</v>
      </c>
      <c r="I170" s="55">
        <v>35</v>
      </c>
      <c r="J170" s="55"/>
      <c r="K170" s="55">
        <v>15</v>
      </c>
      <c r="L170" s="55"/>
      <c r="M170" s="55"/>
      <c r="N170" s="55"/>
      <c r="O170" s="55">
        <v>35</v>
      </c>
      <c r="P170" s="55">
        <v>2</v>
      </c>
      <c r="Q170" s="166">
        <v>0.6</v>
      </c>
      <c r="R170" s="166">
        <v>1.4</v>
      </c>
      <c r="T170" s="190"/>
      <c r="U170" s="190"/>
      <c r="V170" s="190"/>
    </row>
    <row r="171" spans="1:22" ht="12.75" customHeight="1">
      <c r="A171" s="21">
        <v>3</v>
      </c>
      <c r="B171" s="240"/>
      <c r="C171" s="19">
        <v>2</v>
      </c>
      <c r="D171" s="66" t="s">
        <v>99</v>
      </c>
      <c r="E171" s="56" t="s">
        <v>107</v>
      </c>
      <c r="F171" s="24" t="s">
        <v>95</v>
      </c>
      <c r="G171" s="55" t="s">
        <v>38</v>
      </c>
      <c r="H171" s="94">
        <v>15</v>
      </c>
      <c r="I171" s="130">
        <v>60</v>
      </c>
      <c r="J171" s="94">
        <v>15</v>
      </c>
      <c r="K171" s="94"/>
      <c r="L171" s="94"/>
      <c r="M171" s="94"/>
      <c r="N171" s="105"/>
      <c r="O171" s="130">
        <v>60</v>
      </c>
      <c r="P171" s="181">
        <v>3</v>
      </c>
      <c r="Q171" s="171">
        <v>0.6000000000000001</v>
      </c>
      <c r="R171" s="166">
        <v>2.4000000000000004</v>
      </c>
      <c r="T171" s="190"/>
      <c r="U171" s="190"/>
      <c r="V171" s="190"/>
    </row>
    <row r="172" spans="1:22" ht="12.75" customHeight="1">
      <c r="A172" s="21">
        <v>4</v>
      </c>
      <c r="B172" s="241"/>
      <c r="C172" s="19">
        <v>2</v>
      </c>
      <c r="D172" s="85" t="s">
        <v>226</v>
      </c>
      <c r="E172" s="68" t="s">
        <v>108</v>
      </c>
      <c r="F172" s="90" t="s">
        <v>95</v>
      </c>
      <c r="G172" s="76" t="s">
        <v>38</v>
      </c>
      <c r="H172" s="55">
        <v>15</v>
      </c>
      <c r="I172" s="83">
        <v>35</v>
      </c>
      <c r="J172" s="55"/>
      <c r="K172" s="55">
        <v>15</v>
      </c>
      <c r="L172" s="55"/>
      <c r="M172" s="55"/>
      <c r="N172" s="55"/>
      <c r="O172" s="83">
        <v>35</v>
      </c>
      <c r="P172" s="179">
        <v>2</v>
      </c>
      <c r="Q172" s="166">
        <v>0.6</v>
      </c>
      <c r="R172" s="166">
        <v>1.4</v>
      </c>
      <c r="T172" s="190"/>
      <c r="U172" s="190"/>
      <c r="V172" s="190"/>
    </row>
    <row r="173" spans="1:22" ht="12.75" customHeight="1">
      <c r="A173" s="21">
        <v>5</v>
      </c>
      <c r="B173" s="240"/>
      <c r="C173" s="19">
        <v>3</v>
      </c>
      <c r="D173" s="66" t="s">
        <v>114</v>
      </c>
      <c r="E173" s="56" t="s">
        <v>44</v>
      </c>
      <c r="F173" s="89" t="s">
        <v>95</v>
      </c>
      <c r="G173" s="95" t="s">
        <v>36</v>
      </c>
      <c r="H173" s="72">
        <v>15</v>
      </c>
      <c r="I173" s="55">
        <v>35</v>
      </c>
      <c r="J173" s="55"/>
      <c r="K173" s="55">
        <v>15</v>
      </c>
      <c r="L173" s="55"/>
      <c r="M173" s="55"/>
      <c r="N173" s="55"/>
      <c r="O173" s="55">
        <v>35</v>
      </c>
      <c r="P173" s="166">
        <v>2</v>
      </c>
      <c r="Q173" s="170">
        <v>0.6</v>
      </c>
      <c r="R173" s="166">
        <v>1.4</v>
      </c>
      <c r="T173" s="190"/>
      <c r="U173" s="190"/>
      <c r="V173" s="190"/>
    </row>
    <row r="174" spans="1:22" ht="12.75" customHeight="1">
      <c r="A174" s="21">
        <v>6</v>
      </c>
      <c r="B174" s="240"/>
      <c r="C174" s="19">
        <v>3</v>
      </c>
      <c r="D174" s="156" t="s">
        <v>239</v>
      </c>
      <c r="E174" s="117" t="s">
        <v>120</v>
      </c>
      <c r="F174" s="24" t="s">
        <v>95</v>
      </c>
      <c r="G174" s="179" t="s">
        <v>36</v>
      </c>
      <c r="H174" s="166">
        <v>15</v>
      </c>
      <c r="I174" s="166">
        <v>60</v>
      </c>
      <c r="J174" s="169"/>
      <c r="K174" s="169">
        <v>15</v>
      </c>
      <c r="L174" s="169"/>
      <c r="M174" s="166"/>
      <c r="N174" s="166"/>
      <c r="O174" s="166">
        <v>60</v>
      </c>
      <c r="P174" s="166">
        <v>3</v>
      </c>
      <c r="Q174" s="170">
        <v>0.6</v>
      </c>
      <c r="R174" s="166">
        <v>2.4</v>
      </c>
      <c r="S174" s="190"/>
      <c r="T174" s="190"/>
      <c r="U174" s="190"/>
      <c r="V174" s="190"/>
    </row>
    <row r="175" spans="1:22" ht="23.25" customHeight="1">
      <c r="A175" s="21">
        <v>7</v>
      </c>
      <c r="B175" s="240"/>
      <c r="C175" s="19">
        <v>4</v>
      </c>
      <c r="D175" s="156" t="s">
        <v>242</v>
      </c>
      <c r="E175" s="196" t="s">
        <v>243</v>
      </c>
      <c r="F175" s="24" t="s">
        <v>95</v>
      </c>
      <c r="G175" s="105" t="s">
        <v>36</v>
      </c>
      <c r="H175" s="106">
        <v>10</v>
      </c>
      <c r="I175" s="94">
        <v>15</v>
      </c>
      <c r="J175" s="72"/>
      <c r="K175" s="72"/>
      <c r="L175" s="72">
        <v>10</v>
      </c>
      <c r="M175" s="94"/>
      <c r="N175" s="55"/>
      <c r="O175" s="94">
        <v>15</v>
      </c>
      <c r="P175" s="176">
        <v>1</v>
      </c>
      <c r="Q175" s="166">
        <v>0.4</v>
      </c>
      <c r="R175" s="166">
        <v>0.6</v>
      </c>
      <c r="T175" s="190"/>
      <c r="U175" s="190"/>
      <c r="V175" s="190"/>
    </row>
    <row r="176" spans="1:22" ht="21" customHeight="1">
      <c r="A176" s="21">
        <v>8</v>
      </c>
      <c r="B176" s="114" t="s">
        <v>22</v>
      </c>
      <c r="C176" s="109">
        <v>6</v>
      </c>
      <c r="D176" s="66" t="s">
        <v>142</v>
      </c>
      <c r="E176" s="57" t="s">
        <v>146</v>
      </c>
      <c r="F176" s="24" t="s">
        <v>95</v>
      </c>
      <c r="G176" s="55" t="s">
        <v>36</v>
      </c>
      <c r="H176" s="55">
        <v>15</v>
      </c>
      <c r="I176" s="55">
        <v>35</v>
      </c>
      <c r="J176" s="55"/>
      <c r="K176" s="55">
        <v>15</v>
      </c>
      <c r="L176" s="55"/>
      <c r="M176" s="55"/>
      <c r="N176" s="55"/>
      <c r="O176" s="166">
        <v>35</v>
      </c>
      <c r="P176" s="166">
        <v>2</v>
      </c>
      <c r="Q176" s="166">
        <v>0.6</v>
      </c>
      <c r="R176" s="166">
        <v>1.4</v>
      </c>
      <c r="T176" s="190"/>
      <c r="U176" s="190"/>
      <c r="V176" s="190"/>
    </row>
    <row r="177" spans="1:22" ht="12.75" customHeight="1">
      <c r="A177" s="256" t="s">
        <v>39</v>
      </c>
      <c r="B177" s="257"/>
      <c r="C177" s="257"/>
      <c r="D177" s="257"/>
      <c r="E177" s="257"/>
      <c r="F177" s="257"/>
      <c r="G177" s="258"/>
      <c r="H177" s="22">
        <f>SUM(H169:H176)</f>
        <v>115</v>
      </c>
      <c r="I177" s="22">
        <f>SUM(I169:I176)</f>
        <v>310</v>
      </c>
      <c r="J177" s="22">
        <v>15</v>
      </c>
      <c r="K177" s="22">
        <f>SUM(K169:K176)</f>
        <v>90</v>
      </c>
      <c r="L177" s="22">
        <v>20</v>
      </c>
      <c r="M177" s="22">
        <v>20</v>
      </c>
      <c r="N177" s="22">
        <v>20</v>
      </c>
      <c r="O177" s="22">
        <f>SUM(O169:O176)</f>
        <v>310</v>
      </c>
      <c r="P177" s="30">
        <f>SUM(P169:P176)</f>
        <v>17</v>
      </c>
      <c r="Q177" s="30">
        <f>SUM(Q169:Q176)</f>
        <v>4.6</v>
      </c>
      <c r="R177" s="30">
        <f>SUM(R169:R176)</f>
        <v>12.4</v>
      </c>
      <c r="T177" s="190"/>
      <c r="U177" s="190"/>
      <c r="V177" s="190"/>
    </row>
    <row r="178" spans="1:22" ht="12.75" customHeight="1">
      <c r="A178" s="4"/>
      <c r="B178" s="16"/>
      <c r="C178" s="16"/>
      <c r="D178" s="12"/>
      <c r="E178" s="17"/>
      <c r="F178" s="17"/>
      <c r="G178" s="14"/>
      <c r="H178" s="10"/>
      <c r="I178" s="10"/>
      <c r="J178" s="10"/>
      <c r="K178" s="10"/>
      <c r="L178" s="10"/>
      <c r="M178" s="10"/>
      <c r="N178" s="10"/>
      <c r="O178" s="10"/>
      <c r="P178" s="11"/>
      <c r="Q178" s="11"/>
      <c r="R178" s="11"/>
      <c r="T178" s="190"/>
      <c r="U178" s="190"/>
      <c r="V178" s="190"/>
    </row>
    <row r="179" spans="1:22" ht="12.75" customHeight="1">
      <c r="A179" s="249" t="s">
        <v>151</v>
      </c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T179" s="190"/>
      <c r="U179" s="190"/>
      <c r="V179" s="190"/>
    </row>
    <row r="180" spans="1:22" ht="12.75" customHeight="1">
      <c r="A180" s="255" t="s">
        <v>6</v>
      </c>
      <c r="B180" s="247" t="s">
        <v>9</v>
      </c>
      <c r="C180" s="247" t="s">
        <v>17</v>
      </c>
      <c r="D180" s="259" t="s">
        <v>15</v>
      </c>
      <c r="E180" s="238" t="s">
        <v>16</v>
      </c>
      <c r="F180" s="243" t="s">
        <v>50</v>
      </c>
      <c r="G180" s="246" t="s">
        <v>1</v>
      </c>
      <c r="H180" s="238" t="s">
        <v>2</v>
      </c>
      <c r="I180" s="238"/>
      <c r="J180" s="242"/>
      <c r="K180" s="242"/>
      <c r="L180" s="242"/>
      <c r="M180" s="242"/>
      <c r="N180" s="242"/>
      <c r="O180" s="242"/>
      <c r="P180" s="238" t="s">
        <v>0</v>
      </c>
      <c r="Q180" s="238"/>
      <c r="R180" s="238"/>
      <c r="T180" s="190"/>
      <c r="U180" s="190"/>
      <c r="V180" s="190"/>
    </row>
    <row r="181" spans="1:22" ht="32.25" customHeight="1">
      <c r="A181" s="255"/>
      <c r="B181" s="248"/>
      <c r="C181" s="247"/>
      <c r="D181" s="246"/>
      <c r="E181" s="242"/>
      <c r="F181" s="244"/>
      <c r="G181" s="246"/>
      <c r="H181" s="237" t="s">
        <v>3</v>
      </c>
      <c r="I181" s="237"/>
      <c r="J181" s="242" t="s">
        <v>4</v>
      </c>
      <c r="K181" s="242"/>
      <c r="L181" s="242"/>
      <c r="M181" s="242"/>
      <c r="N181" s="242"/>
      <c r="O181" s="242"/>
      <c r="P181" s="237" t="s">
        <v>3</v>
      </c>
      <c r="Q181" s="238" t="s">
        <v>4</v>
      </c>
      <c r="R181" s="238"/>
      <c r="T181" s="190"/>
      <c r="U181" s="190"/>
      <c r="V181" s="190"/>
    </row>
    <row r="182" spans="1:22" ht="44.25" customHeight="1">
      <c r="A182" s="255"/>
      <c r="B182" s="248"/>
      <c r="C182" s="247"/>
      <c r="D182" s="246"/>
      <c r="E182" s="242"/>
      <c r="F182" s="245"/>
      <c r="G182" s="246"/>
      <c r="H182" s="33" t="s">
        <v>183</v>
      </c>
      <c r="I182" s="34" t="s">
        <v>8</v>
      </c>
      <c r="J182" s="35" t="s">
        <v>236</v>
      </c>
      <c r="K182" s="35" t="s">
        <v>237</v>
      </c>
      <c r="L182" s="35" t="s">
        <v>93</v>
      </c>
      <c r="M182" s="35" t="s">
        <v>238</v>
      </c>
      <c r="N182" s="35" t="s">
        <v>52</v>
      </c>
      <c r="O182" s="36" t="s">
        <v>8</v>
      </c>
      <c r="P182" s="237"/>
      <c r="Q182" s="18" t="s">
        <v>7</v>
      </c>
      <c r="R182" s="36" t="s">
        <v>8</v>
      </c>
      <c r="T182" s="190"/>
      <c r="U182" s="190"/>
      <c r="V182" s="190"/>
    </row>
    <row r="183" spans="1:22" ht="23.25" customHeight="1">
      <c r="A183" s="20">
        <v>1</v>
      </c>
      <c r="B183" s="7" t="s">
        <v>10</v>
      </c>
      <c r="C183" s="19">
        <v>2</v>
      </c>
      <c r="D183" s="66" t="s">
        <v>174</v>
      </c>
      <c r="E183" s="183" t="s">
        <v>109</v>
      </c>
      <c r="F183" s="90" t="s">
        <v>95</v>
      </c>
      <c r="G183" s="76" t="s">
        <v>36</v>
      </c>
      <c r="H183" s="71">
        <v>15</v>
      </c>
      <c r="I183" s="83">
        <v>55</v>
      </c>
      <c r="J183" s="71"/>
      <c r="K183" s="71">
        <v>15</v>
      </c>
      <c r="L183" s="71"/>
      <c r="M183" s="71"/>
      <c r="N183" s="71"/>
      <c r="O183" s="83">
        <v>55</v>
      </c>
      <c r="P183" s="177">
        <v>3</v>
      </c>
      <c r="Q183" s="169">
        <v>0.8</v>
      </c>
      <c r="R183" s="166">
        <v>2.1999999999999997</v>
      </c>
      <c r="T183" s="190"/>
      <c r="U183" s="190"/>
      <c r="V183" s="190"/>
    </row>
    <row r="184" spans="1:22" ht="21" customHeight="1">
      <c r="A184" s="21">
        <v>2</v>
      </c>
      <c r="B184" s="114" t="s">
        <v>12</v>
      </c>
      <c r="C184" s="109">
        <v>4</v>
      </c>
      <c r="D184" s="66" t="s">
        <v>173</v>
      </c>
      <c r="E184" s="183" t="s">
        <v>128</v>
      </c>
      <c r="F184" s="24" t="s">
        <v>95</v>
      </c>
      <c r="G184" s="55" t="s">
        <v>36</v>
      </c>
      <c r="H184" s="83">
        <v>15</v>
      </c>
      <c r="I184" s="55">
        <v>35</v>
      </c>
      <c r="J184" s="55"/>
      <c r="K184" s="55">
        <v>15</v>
      </c>
      <c r="L184" s="55"/>
      <c r="M184" s="55"/>
      <c r="N184" s="55"/>
      <c r="O184" s="55">
        <v>35</v>
      </c>
      <c r="P184" s="166">
        <v>2</v>
      </c>
      <c r="Q184" s="166">
        <v>0.6</v>
      </c>
      <c r="R184" s="166">
        <v>1.4</v>
      </c>
      <c r="T184" s="190"/>
      <c r="U184" s="190"/>
      <c r="V184" s="190"/>
    </row>
    <row r="185" spans="1:22" ht="12.75" customHeight="1">
      <c r="A185" s="256" t="s">
        <v>39</v>
      </c>
      <c r="B185" s="257"/>
      <c r="C185" s="257"/>
      <c r="D185" s="257"/>
      <c r="E185" s="257"/>
      <c r="F185" s="257"/>
      <c r="G185" s="258"/>
      <c r="H185" s="22">
        <f>SUM(H183:H184)</f>
        <v>30</v>
      </c>
      <c r="I185" s="22">
        <f>SUM(I183:I184)</f>
        <v>90</v>
      </c>
      <c r="J185" s="22">
        <v>0</v>
      </c>
      <c r="K185" s="22">
        <f>SUM(K183:K184)</f>
        <v>30</v>
      </c>
      <c r="L185" s="22">
        <v>0</v>
      </c>
      <c r="M185" s="22">
        <v>0</v>
      </c>
      <c r="N185" s="22">
        <v>0</v>
      </c>
      <c r="O185" s="22">
        <f>SUM(O183:O184)</f>
        <v>90</v>
      </c>
      <c r="P185" s="30">
        <f>SUM(P183:P184)</f>
        <v>5</v>
      </c>
      <c r="Q185" s="30">
        <f>SUM(Q183:Q184)</f>
        <v>1.4</v>
      </c>
      <c r="R185" s="30">
        <f>SUM(R183:R184)</f>
        <v>3.5999999999999996</v>
      </c>
      <c r="T185" s="190"/>
      <c r="U185" s="190"/>
      <c r="V185" s="190"/>
    </row>
    <row r="186" spans="1:22" ht="12.75" customHeight="1">
      <c r="A186" s="4"/>
      <c r="B186" s="16"/>
      <c r="C186" s="16"/>
      <c r="D186" s="12"/>
      <c r="E186" s="17"/>
      <c r="F186" s="17"/>
      <c r="G186" s="14"/>
      <c r="H186" s="10"/>
      <c r="I186" s="10"/>
      <c r="J186" s="10"/>
      <c r="K186" s="10"/>
      <c r="L186" s="10"/>
      <c r="M186" s="10"/>
      <c r="N186" s="10"/>
      <c r="O186" s="10"/>
      <c r="P186" s="11"/>
      <c r="Q186" s="11"/>
      <c r="R186" s="11"/>
      <c r="T186" s="190"/>
      <c r="U186" s="190"/>
      <c r="V186" s="190"/>
    </row>
    <row r="187" spans="1:22" ht="12.75" customHeight="1">
      <c r="A187" s="249" t="s">
        <v>168</v>
      </c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T187" s="190"/>
      <c r="U187" s="190"/>
      <c r="V187" s="190"/>
    </row>
    <row r="188" spans="1:22" ht="12.75" customHeight="1">
      <c r="A188" s="255" t="s">
        <v>6</v>
      </c>
      <c r="B188" s="247" t="s">
        <v>9</v>
      </c>
      <c r="C188" s="247" t="s">
        <v>17</v>
      </c>
      <c r="D188" s="259" t="s">
        <v>15</v>
      </c>
      <c r="E188" s="238" t="s">
        <v>16</v>
      </c>
      <c r="F188" s="243" t="s">
        <v>50</v>
      </c>
      <c r="G188" s="246" t="s">
        <v>1</v>
      </c>
      <c r="H188" s="238" t="s">
        <v>2</v>
      </c>
      <c r="I188" s="238"/>
      <c r="J188" s="242"/>
      <c r="K188" s="242"/>
      <c r="L188" s="242"/>
      <c r="M188" s="242"/>
      <c r="N188" s="242"/>
      <c r="O188" s="242"/>
      <c r="P188" s="238" t="s">
        <v>0</v>
      </c>
      <c r="Q188" s="238"/>
      <c r="R188" s="238"/>
      <c r="T188" s="190"/>
      <c r="U188" s="190"/>
      <c r="V188" s="190"/>
    </row>
    <row r="189" spans="1:22" ht="30.75" customHeight="1">
      <c r="A189" s="255"/>
      <c r="B189" s="248"/>
      <c r="C189" s="247"/>
      <c r="D189" s="246"/>
      <c r="E189" s="242"/>
      <c r="F189" s="244"/>
      <c r="G189" s="246"/>
      <c r="H189" s="237" t="s">
        <v>3</v>
      </c>
      <c r="I189" s="237"/>
      <c r="J189" s="242" t="s">
        <v>4</v>
      </c>
      <c r="K189" s="242"/>
      <c r="L189" s="242"/>
      <c r="M189" s="242"/>
      <c r="N189" s="242"/>
      <c r="O189" s="242"/>
      <c r="P189" s="237" t="s">
        <v>3</v>
      </c>
      <c r="Q189" s="238" t="s">
        <v>4</v>
      </c>
      <c r="R189" s="238"/>
      <c r="T189" s="190"/>
      <c r="U189" s="190"/>
      <c r="V189" s="190"/>
    </row>
    <row r="190" spans="1:22" ht="39.75" customHeight="1">
      <c r="A190" s="255"/>
      <c r="B190" s="248"/>
      <c r="C190" s="247"/>
      <c r="D190" s="246"/>
      <c r="E190" s="242"/>
      <c r="F190" s="245"/>
      <c r="G190" s="246"/>
      <c r="H190" s="33" t="s">
        <v>183</v>
      </c>
      <c r="I190" s="34" t="s">
        <v>8</v>
      </c>
      <c r="J190" s="35" t="s">
        <v>236</v>
      </c>
      <c r="K190" s="35" t="s">
        <v>237</v>
      </c>
      <c r="L190" s="35" t="s">
        <v>93</v>
      </c>
      <c r="M190" s="35" t="s">
        <v>238</v>
      </c>
      <c r="N190" s="35" t="s">
        <v>52</v>
      </c>
      <c r="O190" s="36" t="s">
        <v>8</v>
      </c>
      <c r="P190" s="237"/>
      <c r="Q190" s="18" t="s">
        <v>7</v>
      </c>
      <c r="R190" s="36" t="s">
        <v>8</v>
      </c>
      <c r="T190" s="190"/>
      <c r="U190" s="190"/>
      <c r="V190" s="190"/>
    </row>
    <row r="191" spans="1:22" ht="12.75" customHeight="1">
      <c r="A191" s="20">
        <v>1</v>
      </c>
      <c r="B191" s="239" t="s">
        <v>10</v>
      </c>
      <c r="C191" s="19">
        <v>1</v>
      </c>
      <c r="D191" s="66" t="s">
        <v>83</v>
      </c>
      <c r="E191" s="56" t="s">
        <v>90</v>
      </c>
      <c r="F191" s="27" t="s">
        <v>167</v>
      </c>
      <c r="G191" s="54" t="s">
        <v>36</v>
      </c>
      <c r="H191" s="55">
        <v>15</v>
      </c>
      <c r="I191" s="55">
        <v>55</v>
      </c>
      <c r="J191" s="55"/>
      <c r="K191" s="55">
        <v>15</v>
      </c>
      <c r="L191" s="55"/>
      <c r="M191" s="55"/>
      <c r="N191" s="55"/>
      <c r="O191" s="55">
        <v>55</v>
      </c>
      <c r="P191" s="55">
        <v>3</v>
      </c>
      <c r="Q191" s="166">
        <v>0.8</v>
      </c>
      <c r="R191" s="166">
        <v>2.1999999999999997</v>
      </c>
      <c r="T191" s="190"/>
      <c r="U191" s="190"/>
      <c r="V191" s="190"/>
    </row>
    <row r="192" spans="1:22" ht="16.5" customHeight="1">
      <c r="A192" s="21">
        <v>2</v>
      </c>
      <c r="B192" s="240"/>
      <c r="C192" s="19">
        <v>1</v>
      </c>
      <c r="D192" s="66" t="s">
        <v>84</v>
      </c>
      <c r="E192" s="57" t="s">
        <v>178</v>
      </c>
      <c r="F192" s="27" t="s">
        <v>167</v>
      </c>
      <c r="G192" s="54" t="s">
        <v>36</v>
      </c>
      <c r="H192" s="55">
        <v>30</v>
      </c>
      <c r="I192" s="55">
        <v>20</v>
      </c>
      <c r="J192" s="55"/>
      <c r="K192" s="55">
        <v>30</v>
      </c>
      <c r="L192" s="55"/>
      <c r="M192" s="55"/>
      <c r="N192" s="55"/>
      <c r="O192" s="55">
        <v>20</v>
      </c>
      <c r="P192" s="55">
        <v>2</v>
      </c>
      <c r="Q192" s="166">
        <v>1.2</v>
      </c>
      <c r="R192" s="166">
        <v>0.8</v>
      </c>
      <c r="T192" s="190"/>
      <c r="U192" s="190"/>
      <c r="V192" s="190"/>
    </row>
    <row r="193" spans="1:22" ht="12.75" customHeight="1">
      <c r="A193" s="21">
        <v>3</v>
      </c>
      <c r="B193" s="241"/>
      <c r="C193" s="19">
        <v>2</v>
      </c>
      <c r="D193" s="66" t="s">
        <v>100</v>
      </c>
      <c r="E193" s="57" t="s">
        <v>178</v>
      </c>
      <c r="F193" s="27" t="s">
        <v>167</v>
      </c>
      <c r="G193" s="54" t="s">
        <v>36</v>
      </c>
      <c r="H193" s="55">
        <v>15</v>
      </c>
      <c r="I193" s="54">
        <v>35</v>
      </c>
      <c r="J193" s="55"/>
      <c r="K193" s="55">
        <v>15</v>
      </c>
      <c r="L193" s="55"/>
      <c r="M193" s="55"/>
      <c r="N193" s="146"/>
      <c r="O193" s="54">
        <v>35</v>
      </c>
      <c r="P193" s="166">
        <v>2</v>
      </c>
      <c r="Q193" s="166">
        <v>0.6</v>
      </c>
      <c r="R193" s="166">
        <v>1.4</v>
      </c>
      <c r="T193" s="190"/>
      <c r="U193" s="190"/>
      <c r="V193" s="190"/>
    </row>
    <row r="194" spans="1:22" ht="21.75" customHeight="1">
      <c r="A194" s="21">
        <v>4</v>
      </c>
      <c r="B194" s="239" t="s">
        <v>12</v>
      </c>
      <c r="C194" s="19">
        <v>3</v>
      </c>
      <c r="D194" s="66" t="s">
        <v>229</v>
      </c>
      <c r="E194" s="56" t="s">
        <v>121</v>
      </c>
      <c r="F194" s="27" t="s">
        <v>167</v>
      </c>
      <c r="G194" s="54" t="s">
        <v>36</v>
      </c>
      <c r="H194" s="55">
        <v>15</v>
      </c>
      <c r="I194" s="55">
        <v>35</v>
      </c>
      <c r="J194" s="55">
        <v>15</v>
      </c>
      <c r="K194" s="55"/>
      <c r="L194" s="55"/>
      <c r="M194" s="55"/>
      <c r="N194" s="55"/>
      <c r="O194" s="55">
        <v>35</v>
      </c>
      <c r="P194" s="166">
        <v>2</v>
      </c>
      <c r="Q194" s="166">
        <v>0.6</v>
      </c>
      <c r="R194" s="166">
        <v>1.4</v>
      </c>
      <c r="T194" s="190"/>
      <c r="U194" s="190"/>
      <c r="V194" s="190"/>
    </row>
    <row r="195" spans="1:22" ht="12.75" customHeight="1">
      <c r="A195" s="21">
        <v>5</v>
      </c>
      <c r="B195" s="240"/>
      <c r="C195" s="19">
        <v>3</v>
      </c>
      <c r="D195" s="156" t="s">
        <v>240</v>
      </c>
      <c r="E195" s="196" t="s">
        <v>241</v>
      </c>
      <c r="F195" s="27" t="s">
        <v>167</v>
      </c>
      <c r="G195" s="179" t="s">
        <v>36</v>
      </c>
      <c r="H195" s="166">
        <v>15</v>
      </c>
      <c r="I195" s="166">
        <v>60</v>
      </c>
      <c r="J195" s="199"/>
      <c r="K195" s="176">
        <v>15</v>
      </c>
      <c r="L195" s="176"/>
      <c r="M195" s="169"/>
      <c r="N195" s="169"/>
      <c r="O195" s="169">
        <v>60</v>
      </c>
      <c r="P195" s="176">
        <v>3</v>
      </c>
      <c r="Q195" s="170">
        <v>0.6</v>
      </c>
      <c r="R195" s="166">
        <v>2.4</v>
      </c>
      <c r="T195" s="190"/>
      <c r="U195" s="190"/>
      <c r="V195" s="190"/>
    </row>
    <row r="196" spans="1:22" ht="21" customHeight="1">
      <c r="A196" s="21">
        <v>6</v>
      </c>
      <c r="B196" s="241"/>
      <c r="C196" s="19">
        <v>4</v>
      </c>
      <c r="D196" s="66" t="s">
        <v>230</v>
      </c>
      <c r="E196" s="56" t="s">
        <v>129</v>
      </c>
      <c r="F196" s="27" t="s">
        <v>167</v>
      </c>
      <c r="G196" s="54" t="s">
        <v>36</v>
      </c>
      <c r="H196" s="55">
        <v>15</v>
      </c>
      <c r="I196" s="55">
        <v>25</v>
      </c>
      <c r="J196" s="55"/>
      <c r="K196" s="55">
        <v>15</v>
      </c>
      <c r="L196" s="55"/>
      <c r="M196" s="55"/>
      <c r="N196" s="55"/>
      <c r="O196" s="55">
        <v>25</v>
      </c>
      <c r="P196" s="166">
        <v>2</v>
      </c>
      <c r="Q196" s="166">
        <v>1</v>
      </c>
      <c r="R196" s="166">
        <v>1</v>
      </c>
      <c r="T196" s="190"/>
      <c r="U196" s="190"/>
      <c r="V196" s="190"/>
    </row>
    <row r="197" spans="1:22" ht="24" customHeight="1">
      <c r="A197" s="21">
        <v>7</v>
      </c>
      <c r="B197" s="113" t="s">
        <v>22</v>
      </c>
      <c r="C197" s="19">
        <v>5</v>
      </c>
      <c r="D197" s="66" t="s">
        <v>131</v>
      </c>
      <c r="E197" s="56" t="s">
        <v>138</v>
      </c>
      <c r="F197" s="27" t="s">
        <v>167</v>
      </c>
      <c r="G197" s="54" t="s">
        <v>36</v>
      </c>
      <c r="H197" s="54">
        <v>30</v>
      </c>
      <c r="I197" s="54">
        <v>20</v>
      </c>
      <c r="J197" s="55"/>
      <c r="K197" s="55">
        <v>30</v>
      </c>
      <c r="L197" s="55"/>
      <c r="M197" s="54"/>
      <c r="N197" s="54"/>
      <c r="O197" s="54">
        <v>20</v>
      </c>
      <c r="P197" s="55">
        <v>2</v>
      </c>
      <c r="Q197" s="166">
        <v>1.2</v>
      </c>
      <c r="R197" s="166">
        <v>0.8</v>
      </c>
      <c r="T197" s="190"/>
      <c r="U197" s="190"/>
      <c r="V197" s="190"/>
    </row>
    <row r="198" spans="1:22" ht="12.75" customHeight="1">
      <c r="A198" s="256" t="s">
        <v>39</v>
      </c>
      <c r="B198" s="257"/>
      <c r="C198" s="257"/>
      <c r="D198" s="257"/>
      <c r="E198" s="257"/>
      <c r="F198" s="257"/>
      <c r="G198" s="258"/>
      <c r="H198" s="22">
        <f>SUM(H191:H197)</f>
        <v>135</v>
      </c>
      <c r="I198" s="22">
        <f>SUM(I191:I197)</f>
        <v>250</v>
      </c>
      <c r="J198" s="22">
        <v>25</v>
      </c>
      <c r="K198" s="22">
        <f aca="true" t="shared" si="12" ref="K198:R198">SUM(K191:K197)</f>
        <v>120</v>
      </c>
      <c r="L198" s="22">
        <f t="shared" si="12"/>
        <v>0</v>
      </c>
      <c r="M198" s="22">
        <f t="shared" si="12"/>
        <v>0</v>
      </c>
      <c r="N198" s="22">
        <f t="shared" si="12"/>
        <v>0</v>
      </c>
      <c r="O198" s="22">
        <f t="shared" si="12"/>
        <v>250</v>
      </c>
      <c r="P198" s="30">
        <f t="shared" si="12"/>
        <v>16</v>
      </c>
      <c r="Q198" s="30">
        <f t="shared" si="12"/>
        <v>6.000000000000001</v>
      </c>
      <c r="R198" s="30">
        <f t="shared" si="12"/>
        <v>10.000000000000002</v>
      </c>
      <c r="T198" s="190"/>
      <c r="U198" s="190"/>
      <c r="V198" s="190"/>
    </row>
    <row r="199" spans="1:22" ht="12.75" customHeight="1">
      <c r="A199" s="4"/>
      <c r="B199" s="16"/>
      <c r="C199" s="16"/>
      <c r="D199" s="12"/>
      <c r="E199" s="17"/>
      <c r="F199" s="17"/>
      <c r="G199" s="14"/>
      <c r="H199" s="10"/>
      <c r="I199" s="10"/>
      <c r="J199" s="10"/>
      <c r="K199" s="10"/>
      <c r="L199" s="10"/>
      <c r="M199" s="10"/>
      <c r="N199" s="10"/>
      <c r="O199" s="10"/>
      <c r="P199" s="11"/>
      <c r="Q199" s="11"/>
      <c r="R199" s="11"/>
      <c r="T199" s="190"/>
      <c r="U199" s="190"/>
      <c r="V199" s="190"/>
    </row>
    <row r="200" spans="1:22" ht="12.75" customHeight="1">
      <c r="A200" s="249" t="s">
        <v>169</v>
      </c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T200" s="190"/>
      <c r="U200" s="190"/>
      <c r="V200" s="190"/>
    </row>
    <row r="201" spans="1:22" ht="12.75" customHeight="1">
      <c r="A201" s="255" t="s">
        <v>6</v>
      </c>
      <c r="B201" s="247" t="s">
        <v>9</v>
      </c>
      <c r="C201" s="247" t="s">
        <v>17</v>
      </c>
      <c r="D201" s="259" t="s">
        <v>15</v>
      </c>
      <c r="E201" s="238" t="s">
        <v>16</v>
      </c>
      <c r="F201" s="243" t="s">
        <v>50</v>
      </c>
      <c r="G201" s="246" t="s">
        <v>1</v>
      </c>
      <c r="H201" s="238" t="s">
        <v>2</v>
      </c>
      <c r="I201" s="238"/>
      <c r="J201" s="242"/>
      <c r="K201" s="242"/>
      <c r="L201" s="242"/>
      <c r="M201" s="242"/>
      <c r="N201" s="242"/>
      <c r="O201" s="242"/>
      <c r="P201" s="238" t="s">
        <v>0</v>
      </c>
      <c r="Q201" s="238"/>
      <c r="R201" s="238"/>
      <c r="T201" s="190"/>
      <c r="U201" s="190"/>
      <c r="V201" s="190"/>
    </row>
    <row r="202" spans="1:22" ht="30" customHeight="1">
      <c r="A202" s="255"/>
      <c r="B202" s="248"/>
      <c r="C202" s="247"/>
      <c r="D202" s="246"/>
      <c r="E202" s="242"/>
      <c r="F202" s="244"/>
      <c r="G202" s="246"/>
      <c r="H202" s="237" t="s">
        <v>3</v>
      </c>
      <c r="I202" s="237"/>
      <c r="J202" s="242" t="s">
        <v>4</v>
      </c>
      <c r="K202" s="242"/>
      <c r="L202" s="242"/>
      <c r="M202" s="242"/>
      <c r="N202" s="242"/>
      <c r="O202" s="242"/>
      <c r="P202" s="237" t="s">
        <v>3</v>
      </c>
      <c r="Q202" s="238" t="s">
        <v>4</v>
      </c>
      <c r="R202" s="238"/>
      <c r="T202" s="190"/>
      <c r="U202" s="190"/>
      <c r="V202" s="190"/>
    </row>
    <row r="203" spans="1:22" ht="45.75" customHeight="1">
      <c r="A203" s="255"/>
      <c r="B203" s="248"/>
      <c r="C203" s="247"/>
      <c r="D203" s="246"/>
      <c r="E203" s="242"/>
      <c r="F203" s="245"/>
      <c r="G203" s="246"/>
      <c r="H203" s="33" t="s">
        <v>183</v>
      </c>
      <c r="I203" s="34" t="s">
        <v>8</v>
      </c>
      <c r="J203" s="35" t="s">
        <v>236</v>
      </c>
      <c r="K203" s="35" t="s">
        <v>237</v>
      </c>
      <c r="L203" s="35" t="s">
        <v>93</v>
      </c>
      <c r="M203" s="35" t="s">
        <v>238</v>
      </c>
      <c r="N203" s="35" t="s">
        <v>52</v>
      </c>
      <c r="O203" s="36" t="s">
        <v>8</v>
      </c>
      <c r="P203" s="237"/>
      <c r="Q203" s="18" t="s">
        <v>7</v>
      </c>
      <c r="R203" s="36" t="s">
        <v>8</v>
      </c>
      <c r="T203" s="190"/>
      <c r="U203" s="190"/>
      <c r="V203" s="190"/>
    </row>
    <row r="204" spans="1:22" ht="26.25" customHeight="1">
      <c r="A204" s="20">
        <v>1</v>
      </c>
      <c r="B204" s="240"/>
      <c r="C204" s="19">
        <v>5</v>
      </c>
      <c r="D204" s="151" t="s">
        <v>172</v>
      </c>
      <c r="E204" s="183" t="s">
        <v>139</v>
      </c>
      <c r="F204" s="27" t="s">
        <v>167</v>
      </c>
      <c r="G204" s="79" t="s">
        <v>37</v>
      </c>
      <c r="H204" s="55">
        <v>10</v>
      </c>
      <c r="I204" s="79">
        <v>35</v>
      </c>
      <c r="J204" s="55"/>
      <c r="K204" s="55">
        <v>10</v>
      </c>
      <c r="L204" s="55"/>
      <c r="M204" s="55"/>
      <c r="N204" s="55"/>
      <c r="O204" s="79">
        <v>35</v>
      </c>
      <c r="P204" s="166">
        <v>2</v>
      </c>
      <c r="Q204" s="170">
        <v>0.6</v>
      </c>
      <c r="R204" s="166">
        <v>1.4</v>
      </c>
      <c r="T204" s="190"/>
      <c r="U204" s="190"/>
      <c r="V204" s="190"/>
    </row>
    <row r="205" spans="1:22" ht="48" customHeight="1">
      <c r="A205" s="20">
        <v>2</v>
      </c>
      <c r="B205" s="241"/>
      <c r="C205" s="19">
        <v>6</v>
      </c>
      <c r="D205" s="156" t="s">
        <v>212</v>
      </c>
      <c r="E205" s="189" t="s">
        <v>211</v>
      </c>
      <c r="F205" s="27" t="s">
        <v>167</v>
      </c>
      <c r="G205" s="54" t="s">
        <v>36</v>
      </c>
      <c r="H205" s="55">
        <v>15</v>
      </c>
      <c r="I205" s="55">
        <v>35</v>
      </c>
      <c r="J205" s="55"/>
      <c r="K205" s="55">
        <v>15</v>
      </c>
      <c r="L205" s="55"/>
      <c r="M205" s="55"/>
      <c r="N205" s="55"/>
      <c r="O205" s="166">
        <v>35</v>
      </c>
      <c r="P205" s="166">
        <v>2</v>
      </c>
      <c r="Q205" s="166">
        <v>0.6</v>
      </c>
      <c r="R205" s="166">
        <v>1.4</v>
      </c>
      <c r="T205" s="190"/>
      <c r="U205" s="190"/>
      <c r="V205" s="190"/>
    </row>
    <row r="206" spans="1:22" ht="12.75" customHeight="1">
      <c r="A206" s="256" t="s">
        <v>39</v>
      </c>
      <c r="B206" s="257"/>
      <c r="C206" s="257"/>
      <c r="D206" s="257"/>
      <c r="E206" s="257"/>
      <c r="F206" s="257"/>
      <c r="G206" s="258"/>
      <c r="H206" s="22">
        <f>SUM(H204:H205)</f>
        <v>25</v>
      </c>
      <c r="I206" s="22">
        <f>SUM(I204:I205)</f>
        <v>70</v>
      </c>
      <c r="J206" s="22">
        <v>0</v>
      </c>
      <c r="K206" s="22">
        <f aca="true" t="shared" si="13" ref="K206:R206">SUM(K204:K205)</f>
        <v>25</v>
      </c>
      <c r="L206" s="22">
        <f t="shared" si="13"/>
        <v>0</v>
      </c>
      <c r="M206" s="22">
        <f t="shared" si="13"/>
        <v>0</v>
      </c>
      <c r="N206" s="22">
        <f t="shared" si="13"/>
        <v>0</v>
      </c>
      <c r="O206" s="22">
        <f t="shared" si="13"/>
        <v>70</v>
      </c>
      <c r="P206" s="30">
        <f t="shared" si="13"/>
        <v>4</v>
      </c>
      <c r="Q206" s="30">
        <f t="shared" si="13"/>
        <v>1.2</v>
      </c>
      <c r="R206" s="30">
        <f t="shared" si="13"/>
        <v>2.8</v>
      </c>
      <c r="T206" s="190"/>
      <c r="U206" s="190"/>
      <c r="V206" s="190"/>
    </row>
    <row r="207" spans="1:22" ht="12.75" customHeight="1">
      <c r="A207" s="118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"/>
      <c r="T207" s="185"/>
      <c r="U207" s="190"/>
      <c r="V207" s="190"/>
    </row>
    <row r="208" spans="1:22" ht="12.75" customHeight="1">
      <c r="A208" s="249" t="s">
        <v>199</v>
      </c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T208" s="190"/>
      <c r="U208" s="190"/>
      <c r="V208" s="190"/>
    </row>
    <row r="209" spans="1:22" ht="12.75" customHeight="1">
      <c r="A209" s="255" t="s">
        <v>6</v>
      </c>
      <c r="B209" s="247" t="s">
        <v>9</v>
      </c>
      <c r="C209" s="247" t="s">
        <v>17</v>
      </c>
      <c r="D209" s="259" t="s">
        <v>15</v>
      </c>
      <c r="E209" s="238" t="s">
        <v>16</v>
      </c>
      <c r="F209" s="243" t="s">
        <v>50</v>
      </c>
      <c r="G209" s="246" t="s">
        <v>1</v>
      </c>
      <c r="H209" s="238" t="s">
        <v>2</v>
      </c>
      <c r="I209" s="238"/>
      <c r="J209" s="242"/>
      <c r="K209" s="242"/>
      <c r="L209" s="242"/>
      <c r="M209" s="242"/>
      <c r="N209" s="242"/>
      <c r="O209" s="242"/>
      <c r="P209" s="238" t="s">
        <v>0</v>
      </c>
      <c r="Q209" s="238"/>
      <c r="R209" s="238"/>
      <c r="T209" s="190"/>
      <c r="U209" s="190"/>
      <c r="V209" s="190"/>
    </row>
    <row r="210" spans="1:22" ht="32.25" customHeight="1">
      <c r="A210" s="255"/>
      <c r="B210" s="248"/>
      <c r="C210" s="247"/>
      <c r="D210" s="246"/>
      <c r="E210" s="242"/>
      <c r="F210" s="244"/>
      <c r="G210" s="246"/>
      <c r="H210" s="237" t="s">
        <v>3</v>
      </c>
      <c r="I210" s="237"/>
      <c r="J210" s="242" t="s">
        <v>4</v>
      </c>
      <c r="K210" s="242"/>
      <c r="L210" s="242"/>
      <c r="M210" s="242"/>
      <c r="N210" s="242"/>
      <c r="O210" s="242"/>
      <c r="P210" s="237" t="s">
        <v>3</v>
      </c>
      <c r="Q210" s="238" t="s">
        <v>4</v>
      </c>
      <c r="R210" s="238"/>
      <c r="T210" s="190"/>
      <c r="U210" s="190"/>
      <c r="V210" s="190"/>
    </row>
    <row r="211" spans="1:22" ht="42" customHeight="1">
      <c r="A211" s="255"/>
      <c r="B211" s="248"/>
      <c r="C211" s="247"/>
      <c r="D211" s="246"/>
      <c r="E211" s="242"/>
      <c r="F211" s="245"/>
      <c r="G211" s="246"/>
      <c r="H211" s="33" t="s">
        <v>183</v>
      </c>
      <c r="I211" s="34" t="s">
        <v>8</v>
      </c>
      <c r="J211" s="35" t="s">
        <v>236</v>
      </c>
      <c r="K211" s="35" t="s">
        <v>237</v>
      </c>
      <c r="L211" s="35" t="s">
        <v>93</v>
      </c>
      <c r="M211" s="35" t="s">
        <v>238</v>
      </c>
      <c r="N211" s="35" t="s">
        <v>52</v>
      </c>
      <c r="O211" s="36" t="s">
        <v>8</v>
      </c>
      <c r="P211" s="237"/>
      <c r="Q211" s="18" t="s">
        <v>7</v>
      </c>
      <c r="R211" s="36" t="s">
        <v>8</v>
      </c>
      <c r="T211" s="190"/>
      <c r="U211" s="190"/>
      <c r="V211" s="190"/>
    </row>
    <row r="212" spans="1:22" ht="25.5" customHeight="1">
      <c r="A212" s="20">
        <v>1</v>
      </c>
      <c r="B212" s="239" t="s">
        <v>12</v>
      </c>
      <c r="C212" s="19">
        <v>4</v>
      </c>
      <c r="D212" s="156" t="s">
        <v>205</v>
      </c>
      <c r="E212" s="163" t="s">
        <v>189</v>
      </c>
      <c r="F212" s="165" t="s">
        <v>191</v>
      </c>
      <c r="G212" s="79" t="s">
        <v>36</v>
      </c>
      <c r="H212" s="55">
        <v>15</v>
      </c>
      <c r="I212" s="55">
        <v>50</v>
      </c>
      <c r="J212" s="83"/>
      <c r="K212" s="55">
        <v>15</v>
      </c>
      <c r="L212" s="55"/>
      <c r="M212" s="55"/>
      <c r="N212" s="55"/>
      <c r="O212" s="55">
        <v>50</v>
      </c>
      <c r="P212" s="166">
        <v>3</v>
      </c>
      <c r="Q212" s="171">
        <v>1</v>
      </c>
      <c r="R212" s="166">
        <v>2</v>
      </c>
      <c r="T212" s="190"/>
      <c r="U212" s="190"/>
      <c r="V212" s="190"/>
    </row>
    <row r="213" spans="1:22" ht="21.75" customHeight="1">
      <c r="A213" s="20">
        <v>2</v>
      </c>
      <c r="B213" s="241"/>
      <c r="C213" s="19">
        <v>4</v>
      </c>
      <c r="D213" s="156" t="s">
        <v>206</v>
      </c>
      <c r="E213" s="164" t="s">
        <v>190</v>
      </c>
      <c r="F213" s="165" t="s">
        <v>191</v>
      </c>
      <c r="G213" s="55" t="s">
        <v>38</v>
      </c>
      <c r="H213" s="83">
        <v>15</v>
      </c>
      <c r="I213" s="55">
        <v>35</v>
      </c>
      <c r="J213" s="55"/>
      <c r="K213" s="55"/>
      <c r="L213" s="55">
        <v>15</v>
      </c>
      <c r="M213" s="55"/>
      <c r="N213" s="55"/>
      <c r="O213" s="55">
        <v>35</v>
      </c>
      <c r="P213" s="166">
        <v>2</v>
      </c>
      <c r="Q213" s="166">
        <v>0.6</v>
      </c>
      <c r="R213" s="166">
        <v>1.4</v>
      </c>
      <c r="T213" s="190"/>
      <c r="U213" s="190"/>
      <c r="V213" s="190"/>
    </row>
    <row r="214" spans="1:22" ht="12.75" customHeight="1">
      <c r="A214" s="20">
        <v>3</v>
      </c>
      <c r="B214" s="239" t="s">
        <v>22</v>
      </c>
      <c r="C214" s="109">
        <v>5</v>
      </c>
      <c r="D214" s="156" t="s">
        <v>232</v>
      </c>
      <c r="E214" s="174" t="s">
        <v>192</v>
      </c>
      <c r="F214" s="165" t="s">
        <v>191</v>
      </c>
      <c r="G214" s="95" t="s">
        <v>38</v>
      </c>
      <c r="H214" s="72">
        <v>15</v>
      </c>
      <c r="I214" s="71">
        <v>35</v>
      </c>
      <c r="J214" s="96"/>
      <c r="K214" s="72">
        <v>15</v>
      </c>
      <c r="L214" s="72"/>
      <c r="M214" s="94"/>
      <c r="N214" s="94"/>
      <c r="O214" s="71">
        <v>35</v>
      </c>
      <c r="P214" s="176">
        <v>2</v>
      </c>
      <c r="Q214" s="170">
        <v>0.6</v>
      </c>
      <c r="R214" s="166">
        <v>1.4</v>
      </c>
      <c r="T214" s="190"/>
      <c r="U214" s="190"/>
      <c r="V214" s="190"/>
    </row>
    <row r="215" spans="1:22" ht="12.75" customHeight="1">
      <c r="A215" s="20">
        <v>4</v>
      </c>
      <c r="B215" s="240"/>
      <c r="C215" s="108">
        <v>5</v>
      </c>
      <c r="D215" s="156" t="s">
        <v>207</v>
      </c>
      <c r="E215" s="183" t="s">
        <v>193</v>
      </c>
      <c r="F215" s="165" t="s">
        <v>191</v>
      </c>
      <c r="G215" s="80" t="s">
        <v>36</v>
      </c>
      <c r="H215" s="55">
        <v>15</v>
      </c>
      <c r="I215" s="79">
        <v>35</v>
      </c>
      <c r="J215" s="55"/>
      <c r="K215" s="55">
        <v>15</v>
      </c>
      <c r="L215" s="55"/>
      <c r="M215" s="55"/>
      <c r="N215" s="55"/>
      <c r="O215" s="79">
        <v>35</v>
      </c>
      <c r="P215" s="166">
        <v>2</v>
      </c>
      <c r="Q215" s="170">
        <v>0.6</v>
      </c>
      <c r="R215" s="166">
        <v>1.4</v>
      </c>
      <c r="T215" s="190"/>
      <c r="U215" s="190"/>
      <c r="V215" s="190"/>
    </row>
    <row r="216" spans="1:22" ht="15.75" customHeight="1">
      <c r="A216" s="20">
        <v>5</v>
      </c>
      <c r="B216" s="241"/>
      <c r="C216" s="19">
        <v>6</v>
      </c>
      <c r="D216" s="155" t="s">
        <v>233</v>
      </c>
      <c r="E216" s="117" t="s">
        <v>195</v>
      </c>
      <c r="F216" s="165" t="s">
        <v>191</v>
      </c>
      <c r="G216" s="72" t="s">
        <v>36</v>
      </c>
      <c r="H216" s="96">
        <v>10</v>
      </c>
      <c r="I216" s="72">
        <v>15</v>
      </c>
      <c r="J216" s="96"/>
      <c r="K216" s="72">
        <v>10</v>
      </c>
      <c r="L216" s="72"/>
      <c r="M216" s="72"/>
      <c r="N216" s="72"/>
      <c r="O216" s="176">
        <v>15</v>
      </c>
      <c r="P216" s="176">
        <v>1</v>
      </c>
      <c r="Q216" s="170">
        <v>0.4</v>
      </c>
      <c r="R216" s="166">
        <v>0.6</v>
      </c>
      <c r="T216" s="190"/>
      <c r="U216" s="190"/>
      <c r="V216" s="190"/>
    </row>
    <row r="217" spans="1:22" ht="12.75" customHeight="1">
      <c r="A217" s="256" t="s">
        <v>39</v>
      </c>
      <c r="B217" s="257"/>
      <c r="C217" s="257"/>
      <c r="D217" s="257"/>
      <c r="E217" s="257"/>
      <c r="F217" s="257"/>
      <c r="G217" s="258"/>
      <c r="H217" s="22">
        <f>SUM(H212:H216)</f>
        <v>70</v>
      </c>
      <c r="I217" s="22">
        <f>SUM(I212:I216)</f>
        <v>170</v>
      </c>
      <c r="J217" s="22">
        <v>0</v>
      </c>
      <c r="K217" s="22">
        <f aca="true" t="shared" si="14" ref="K217:R217">SUM(K212:K216)</f>
        <v>55</v>
      </c>
      <c r="L217" s="22">
        <f t="shared" si="14"/>
        <v>15</v>
      </c>
      <c r="M217" s="22">
        <f t="shared" si="14"/>
        <v>0</v>
      </c>
      <c r="N217" s="22">
        <f t="shared" si="14"/>
        <v>0</v>
      </c>
      <c r="O217" s="22">
        <f t="shared" si="14"/>
        <v>170</v>
      </c>
      <c r="P217" s="30">
        <f t="shared" si="14"/>
        <v>10</v>
      </c>
      <c r="Q217" s="30">
        <f t="shared" si="14"/>
        <v>3.2</v>
      </c>
      <c r="R217" s="30">
        <f t="shared" si="14"/>
        <v>6.799999999999999</v>
      </c>
      <c r="T217" s="190"/>
      <c r="U217" s="190"/>
      <c r="V217" s="190"/>
    </row>
    <row r="218" spans="1:22" ht="12.75" customHeight="1">
      <c r="A218" s="120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T218" s="190"/>
      <c r="U218" s="190"/>
      <c r="V218" s="190"/>
    </row>
    <row r="219" spans="1:22" ht="12.75" customHeight="1">
      <c r="A219" s="249" t="s">
        <v>200</v>
      </c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T219" s="190"/>
      <c r="U219" s="190"/>
      <c r="V219" s="190"/>
    </row>
    <row r="220" spans="1:22" ht="12.75" customHeight="1">
      <c r="A220" s="255" t="s">
        <v>6</v>
      </c>
      <c r="B220" s="247" t="s">
        <v>9</v>
      </c>
      <c r="C220" s="247" t="s">
        <v>17</v>
      </c>
      <c r="D220" s="259" t="s">
        <v>15</v>
      </c>
      <c r="E220" s="238" t="s">
        <v>16</v>
      </c>
      <c r="F220" s="243" t="s">
        <v>50</v>
      </c>
      <c r="G220" s="246" t="s">
        <v>1</v>
      </c>
      <c r="H220" s="238" t="s">
        <v>2</v>
      </c>
      <c r="I220" s="238"/>
      <c r="J220" s="242"/>
      <c r="K220" s="242"/>
      <c r="L220" s="242"/>
      <c r="M220" s="242"/>
      <c r="N220" s="242"/>
      <c r="O220" s="242"/>
      <c r="P220" s="238" t="s">
        <v>0</v>
      </c>
      <c r="Q220" s="238"/>
      <c r="R220" s="238"/>
      <c r="T220" s="190"/>
      <c r="U220" s="190"/>
      <c r="V220" s="190"/>
    </row>
    <row r="221" spans="1:22" ht="28.5" customHeight="1">
      <c r="A221" s="255"/>
      <c r="B221" s="248"/>
      <c r="C221" s="247"/>
      <c r="D221" s="246"/>
      <c r="E221" s="242"/>
      <c r="F221" s="244"/>
      <c r="G221" s="246"/>
      <c r="H221" s="237" t="s">
        <v>3</v>
      </c>
      <c r="I221" s="237"/>
      <c r="J221" s="242" t="s">
        <v>4</v>
      </c>
      <c r="K221" s="242"/>
      <c r="L221" s="242"/>
      <c r="M221" s="242"/>
      <c r="N221" s="242"/>
      <c r="O221" s="242"/>
      <c r="P221" s="237" t="s">
        <v>3</v>
      </c>
      <c r="Q221" s="238" t="s">
        <v>4</v>
      </c>
      <c r="R221" s="238"/>
      <c r="T221" s="190"/>
      <c r="U221" s="190"/>
      <c r="V221" s="190"/>
    </row>
    <row r="222" spans="1:22" ht="41.25" customHeight="1">
      <c r="A222" s="255"/>
      <c r="B222" s="248"/>
      <c r="C222" s="247"/>
      <c r="D222" s="246"/>
      <c r="E222" s="242"/>
      <c r="F222" s="245"/>
      <c r="G222" s="246"/>
      <c r="H222" s="33" t="s">
        <v>183</v>
      </c>
      <c r="I222" s="34" t="s">
        <v>8</v>
      </c>
      <c r="J222" s="35" t="s">
        <v>236</v>
      </c>
      <c r="K222" s="35" t="s">
        <v>237</v>
      </c>
      <c r="L222" s="35" t="s">
        <v>93</v>
      </c>
      <c r="M222" s="35" t="s">
        <v>238</v>
      </c>
      <c r="N222" s="35" t="s">
        <v>52</v>
      </c>
      <c r="O222" s="36" t="s">
        <v>8</v>
      </c>
      <c r="P222" s="237"/>
      <c r="Q222" s="18" t="s">
        <v>7</v>
      </c>
      <c r="R222" s="36" t="s">
        <v>8</v>
      </c>
      <c r="T222" s="190"/>
      <c r="U222" s="190"/>
      <c r="V222" s="190"/>
    </row>
    <row r="223" spans="1:22" ht="23.25" customHeight="1">
      <c r="A223" s="20">
        <v>1</v>
      </c>
      <c r="B223" s="239" t="s">
        <v>22</v>
      </c>
      <c r="C223" s="19">
        <v>5</v>
      </c>
      <c r="D223" s="156" t="s">
        <v>208</v>
      </c>
      <c r="E223" s="117" t="s">
        <v>194</v>
      </c>
      <c r="F223" s="165" t="s">
        <v>191</v>
      </c>
      <c r="G223" s="80" t="s">
        <v>37</v>
      </c>
      <c r="H223" s="54">
        <v>10</v>
      </c>
      <c r="I223" s="54">
        <v>35</v>
      </c>
      <c r="J223" s="83">
        <v>10</v>
      </c>
      <c r="K223" s="55"/>
      <c r="L223" s="55"/>
      <c r="M223" s="54"/>
      <c r="N223" s="78"/>
      <c r="O223" s="102">
        <v>35</v>
      </c>
      <c r="P223" s="169">
        <v>2</v>
      </c>
      <c r="Q223" s="173">
        <v>0.6</v>
      </c>
      <c r="R223" s="166">
        <v>1.4</v>
      </c>
      <c r="T223" s="190"/>
      <c r="U223" s="190"/>
      <c r="V223" s="190"/>
    </row>
    <row r="224" spans="1:22" ht="22.5" customHeight="1">
      <c r="A224" s="20">
        <v>2</v>
      </c>
      <c r="B224" s="240"/>
      <c r="C224" s="19">
        <v>6</v>
      </c>
      <c r="D224" s="156" t="s">
        <v>234</v>
      </c>
      <c r="E224" s="117" t="s">
        <v>196</v>
      </c>
      <c r="F224" s="165" t="s">
        <v>191</v>
      </c>
      <c r="G224" s="54" t="s">
        <v>38</v>
      </c>
      <c r="H224" s="83">
        <v>15</v>
      </c>
      <c r="I224" s="55">
        <v>35</v>
      </c>
      <c r="J224" s="83"/>
      <c r="K224" s="55">
        <v>15</v>
      </c>
      <c r="L224" s="55"/>
      <c r="M224" s="55"/>
      <c r="N224" s="55"/>
      <c r="O224" s="166">
        <v>35</v>
      </c>
      <c r="P224" s="166">
        <v>2</v>
      </c>
      <c r="Q224" s="170">
        <v>0.6</v>
      </c>
      <c r="R224" s="166">
        <v>1.4</v>
      </c>
      <c r="T224" s="190"/>
      <c r="U224" s="190"/>
      <c r="V224" s="190"/>
    </row>
    <row r="225" spans="1:22" ht="22.5" customHeight="1">
      <c r="A225" s="20">
        <v>3</v>
      </c>
      <c r="B225" s="240"/>
      <c r="C225" s="19">
        <v>6</v>
      </c>
      <c r="D225" s="156" t="s">
        <v>209</v>
      </c>
      <c r="E225" s="183" t="s">
        <v>197</v>
      </c>
      <c r="F225" s="165" t="s">
        <v>191</v>
      </c>
      <c r="G225" s="55" t="s">
        <v>37</v>
      </c>
      <c r="H225" s="133">
        <v>10</v>
      </c>
      <c r="I225" s="54">
        <v>15</v>
      </c>
      <c r="J225" s="83"/>
      <c r="K225" s="55">
        <v>10</v>
      </c>
      <c r="L225" s="55"/>
      <c r="M225" s="54"/>
      <c r="N225" s="54"/>
      <c r="O225" s="166">
        <v>15</v>
      </c>
      <c r="P225" s="166">
        <v>1</v>
      </c>
      <c r="Q225" s="170">
        <v>0.4</v>
      </c>
      <c r="R225" s="166">
        <v>0.6</v>
      </c>
      <c r="T225" s="190"/>
      <c r="U225" s="190"/>
      <c r="V225" s="190"/>
    </row>
    <row r="226" spans="1:22" ht="34.5" customHeight="1">
      <c r="A226" s="20">
        <v>4</v>
      </c>
      <c r="B226" s="241"/>
      <c r="C226" s="19">
        <v>6</v>
      </c>
      <c r="D226" s="156" t="s">
        <v>213</v>
      </c>
      <c r="E226" s="117" t="s">
        <v>198</v>
      </c>
      <c r="F226" s="165" t="s">
        <v>191</v>
      </c>
      <c r="G226" s="54" t="s">
        <v>37</v>
      </c>
      <c r="H226" s="83">
        <v>10</v>
      </c>
      <c r="I226" s="55">
        <v>15</v>
      </c>
      <c r="J226" s="55"/>
      <c r="K226" s="55">
        <v>10</v>
      </c>
      <c r="L226" s="55"/>
      <c r="M226" s="55"/>
      <c r="N226" s="55"/>
      <c r="O226" s="166">
        <v>15</v>
      </c>
      <c r="P226" s="166">
        <v>1</v>
      </c>
      <c r="Q226" s="173">
        <v>0.4</v>
      </c>
      <c r="R226" s="166">
        <v>0.6</v>
      </c>
      <c r="T226" s="190"/>
      <c r="U226" s="190"/>
      <c r="V226" s="190"/>
    </row>
    <row r="227" spans="1:22" ht="12.75" customHeight="1">
      <c r="A227" s="256" t="s">
        <v>39</v>
      </c>
      <c r="B227" s="257"/>
      <c r="C227" s="257"/>
      <c r="D227" s="257"/>
      <c r="E227" s="257"/>
      <c r="F227" s="257"/>
      <c r="G227" s="258"/>
      <c r="H227" s="22">
        <f>SUM(H223:H226)</f>
        <v>45</v>
      </c>
      <c r="I227" s="22">
        <f>SUM(I223:I226)</f>
        <v>100</v>
      </c>
      <c r="J227" s="22">
        <v>0</v>
      </c>
      <c r="K227" s="22">
        <f aca="true" t="shared" si="15" ref="K227:R227">SUM(K223:K226)</f>
        <v>35</v>
      </c>
      <c r="L227" s="22">
        <f t="shared" si="15"/>
        <v>0</v>
      </c>
      <c r="M227" s="22">
        <f t="shared" si="15"/>
        <v>0</v>
      </c>
      <c r="N227" s="22">
        <f t="shared" si="15"/>
        <v>0</v>
      </c>
      <c r="O227" s="22">
        <f t="shared" si="15"/>
        <v>100</v>
      </c>
      <c r="P227" s="30">
        <f t="shared" si="15"/>
        <v>6</v>
      </c>
      <c r="Q227" s="30">
        <f t="shared" si="15"/>
        <v>2</v>
      </c>
      <c r="R227" s="30">
        <f t="shared" si="15"/>
        <v>4</v>
      </c>
      <c r="T227" s="190"/>
      <c r="U227" s="190"/>
      <c r="V227" s="190"/>
    </row>
    <row r="228" spans="1:22" ht="12" customHeight="1">
      <c r="A228" s="4"/>
      <c r="B228" s="16"/>
      <c r="C228" s="16"/>
      <c r="D228" s="12"/>
      <c r="E228" s="17"/>
      <c r="F228" s="17"/>
      <c r="G228" s="14"/>
      <c r="H228" s="10"/>
      <c r="I228" s="10"/>
      <c r="J228" s="10"/>
      <c r="K228" s="10"/>
      <c r="L228" s="10"/>
      <c r="M228" s="10"/>
      <c r="N228" s="10"/>
      <c r="O228" s="10"/>
      <c r="P228" s="11"/>
      <c r="Q228" s="11"/>
      <c r="R228" s="11"/>
      <c r="T228" s="190"/>
      <c r="U228" s="190"/>
      <c r="V228" s="190"/>
    </row>
    <row r="229" spans="1:22" ht="12.75" customHeight="1">
      <c r="A229" s="249" t="s">
        <v>153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T229" s="190"/>
      <c r="U229" s="190"/>
      <c r="V229" s="190"/>
    </row>
    <row r="230" spans="1:22" ht="12.75" customHeight="1">
      <c r="A230" s="255" t="s">
        <v>6</v>
      </c>
      <c r="B230" s="247" t="s">
        <v>9</v>
      </c>
      <c r="C230" s="247" t="s">
        <v>17</v>
      </c>
      <c r="D230" s="259" t="s">
        <v>15</v>
      </c>
      <c r="E230" s="238" t="s">
        <v>16</v>
      </c>
      <c r="F230" s="243" t="s">
        <v>50</v>
      </c>
      <c r="G230" s="246" t="s">
        <v>1</v>
      </c>
      <c r="H230" s="238" t="s">
        <v>2</v>
      </c>
      <c r="I230" s="238"/>
      <c r="J230" s="242"/>
      <c r="K230" s="242"/>
      <c r="L230" s="242"/>
      <c r="M230" s="242"/>
      <c r="N230" s="242"/>
      <c r="O230" s="242"/>
      <c r="P230" s="238" t="s">
        <v>0</v>
      </c>
      <c r="Q230" s="238"/>
      <c r="R230" s="238"/>
      <c r="T230" s="190"/>
      <c r="U230" s="190"/>
      <c r="V230" s="190"/>
    </row>
    <row r="231" spans="1:22" ht="32.25" customHeight="1">
      <c r="A231" s="255"/>
      <c r="B231" s="248"/>
      <c r="C231" s="247"/>
      <c r="D231" s="246"/>
      <c r="E231" s="242"/>
      <c r="F231" s="244"/>
      <c r="G231" s="246"/>
      <c r="H231" s="237" t="s">
        <v>3</v>
      </c>
      <c r="I231" s="237"/>
      <c r="J231" s="242" t="s">
        <v>4</v>
      </c>
      <c r="K231" s="242"/>
      <c r="L231" s="242"/>
      <c r="M231" s="242"/>
      <c r="N231" s="242"/>
      <c r="O231" s="242"/>
      <c r="P231" s="237" t="s">
        <v>3</v>
      </c>
      <c r="Q231" s="238" t="s">
        <v>4</v>
      </c>
      <c r="R231" s="238"/>
      <c r="T231" s="190"/>
      <c r="U231" s="190"/>
      <c r="V231" s="190"/>
    </row>
    <row r="232" spans="1:22" ht="42.75" customHeight="1">
      <c r="A232" s="255"/>
      <c r="B232" s="248"/>
      <c r="C232" s="247"/>
      <c r="D232" s="246"/>
      <c r="E232" s="242"/>
      <c r="F232" s="245"/>
      <c r="G232" s="246"/>
      <c r="H232" s="33" t="s">
        <v>183</v>
      </c>
      <c r="I232" s="34" t="s">
        <v>8</v>
      </c>
      <c r="J232" s="35" t="s">
        <v>236</v>
      </c>
      <c r="K232" s="35" t="s">
        <v>237</v>
      </c>
      <c r="L232" s="35" t="s">
        <v>93</v>
      </c>
      <c r="M232" s="35" t="s">
        <v>238</v>
      </c>
      <c r="N232" s="35" t="s">
        <v>52</v>
      </c>
      <c r="O232" s="36" t="s">
        <v>8</v>
      </c>
      <c r="P232" s="237"/>
      <c r="Q232" s="18" t="s">
        <v>7</v>
      </c>
      <c r="R232" s="36" t="s">
        <v>8</v>
      </c>
      <c r="T232" s="190"/>
      <c r="U232" s="190"/>
      <c r="V232" s="190"/>
    </row>
    <row r="233" spans="1:22" ht="12.75" customHeight="1">
      <c r="A233" s="20">
        <v>1</v>
      </c>
      <c r="B233" s="239" t="s">
        <v>10</v>
      </c>
      <c r="C233" s="108">
        <v>1</v>
      </c>
      <c r="D233" s="85" t="s">
        <v>97</v>
      </c>
      <c r="E233" s="92" t="s">
        <v>91</v>
      </c>
      <c r="F233" s="112" t="s">
        <v>96</v>
      </c>
      <c r="G233" s="105" t="s">
        <v>36</v>
      </c>
      <c r="H233" s="111">
        <v>15</v>
      </c>
      <c r="I233" s="110">
        <v>80</v>
      </c>
      <c r="J233" s="96"/>
      <c r="K233" s="72">
        <v>15</v>
      </c>
      <c r="L233" s="72"/>
      <c r="M233" s="110"/>
      <c r="N233" s="110"/>
      <c r="O233" s="110">
        <v>80</v>
      </c>
      <c r="P233" s="72">
        <v>4</v>
      </c>
      <c r="Q233" s="170">
        <v>0.8</v>
      </c>
      <c r="R233" s="166">
        <v>3.2</v>
      </c>
      <c r="T233" s="190"/>
      <c r="U233" s="190"/>
      <c r="V233" s="190"/>
    </row>
    <row r="234" spans="1:22" ht="12.75" customHeight="1">
      <c r="A234" s="20">
        <v>2</v>
      </c>
      <c r="B234" s="241"/>
      <c r="C234" s="19">
        <v>2</v>
      </c>
      <c r="D234" s="66" t="s">
        <v>101</v>
      </c>
      <c r="E234" s="56" t="s">
        <v>91</v>
      </c>
      <c r="F234" s="28" t="s">
        <v>96</v>
      </c>
      <c r="G234" s="54" t="s">
        <v>36</v>
      </c>
      <c r="H234" s="101">
        <v>15</v>
      </c>
      <c r="I234" s="3">
        <v>80</v>
      </c>
      <c r="J234" s="83"/>
      <c r="K234" s="55">
        <v>15</v>
      </c>
      <c r="L234" s="55"/>
      <c r="M234" s="3"/>
      <c r="N234" s="3"/>
      <c r="O234" s="3">
        <v>80</v>
      </c>
      <c r="P234" s="55">
        <v>4</v>
      </c>
      <c r="Q234" s="170">
        <v>0.8</v>
      </c>
      <c r="R234" s="166">
        <v>3.2</v>
      </c>
      <c r="T234" s="190"/>
      <c r="U234" s="190"/>
      <c r="V234" s="190"/>
    </row>
    <row r="235" spans="1:22" ht="12.75" customHeight="1">
      <c r="A235" s="20">
        <v>3</v>
      </c>
      <c r="B235" s="239" t="s">
        <v>12</v>
      </c>
      <c r="C235" s="19">
        <v>3</v>
      </c>
      <c r="D235" s="85" t="s">
        <v>115</v>
      </c>
      <c r="E235" s="92" t="s">
        <v>91</v>
      </c>
      <c r="F235" s="112" t="s">
        <v>96</v>
      </c>
      <c r="G235" s="102" t="s">
        <v>36</v>
      </c>
      <c r="H235" s="111">
        <v>15</v>
      </c>
      <c r="I235" s="110">
        <v>80</v>
      </c>
      <c r="J235" s="96"/>
      <c r="K235" s="72">
        <v>15</v>
      </c>
      <c r="L235" s="72"/>
      <c r="M235" s="110"/>
      <c r="N235" s="110"/>
      <c r="O235" s="110">
        <v>80</v>
      </c>
      <c r="P235" s="72">
        <v>4</v>
      </c>
      <c r="Q235" s="170">
        <v>0.8</v>
      </c>
      <c r="R235" s="166">
        <v>3.2</v>
      </c>
      <c r="T235" s="190"/>
      <c r="U235" s="190"/>
      <c r="V235" s="190"/>
    </row>
    <row r="236" spans="1:22" ht="12.75" customHeight="1">
      <c r="A236" s="20">
        <v>4</v>
      </c>
      <c r="B236" s="241"/>
      <c r="C236" s="19">
        <v>4</v>
      </c>
      <c r="D236" s="66" t="s">
        <v>125</v>
      </c>
      <c r="E236" s="56" t="s">
        <v>91</v>
      </c>
      <c r="F236" s="28" t="s">
        <v>96</v>
      </c>
      <c r="G236" s="54" t="s">
        <v>36</v>
      </c>
      <c r="H236" s="101">
        <v>15</v>
      </c>
      <c r="I236" s="3">
        <v>80</v>
      </c>
      <c r="J236" s="83"/>
      <c r="K236" s="55">
        <v>15</v>
      </c>
      <c r="L236" s="55"/>
      <c r="M236" s="3"/>
      <c r="N236" s="3"/>
      <c r="O236" s="3">
        <v>80</v>
      </c>
      <c r="P236" s="55">
        <v>4</v>
      </c>
      <c r="Q236" s="170">
        <v>0.8</v>
      </c>
      <c r="R236" s="166">
        <v>3.2</v>
      </c>
      <c r="T236" s="190"/>
      <c r="U236" s="190"/>
      <c r="V236" s="190"/>
    </row>
    <row r="237" spans="1:22" ht="12.75" customHeight="1">
      <c r="A237" s="20">
        <v>5</v>
      </c>
      <c r="B237" s="239" t="s">
        <v>22</v>
      </c>
      <c r="C237" s="19">
        <v>5</v>
      </c>
      <c r="D237" s="66" t="s">
        <v>132</v>
      </c>
      <c r="E237" s="56" t="s">
        <v>91</v>
      </c>
      <c r="F237" s="28" t="s">
        <v>96</v>
      </c>
      <c r="G237" s="54" t="s">
        <v>36</v>
      </c>
      <c r="H237" s="101">
        <v>15</v>
      </c>
      <c r="I237" s="3">
        <v>80</v>
      </c>
      <c r="J237" s="83"/>
      <c r="K237" s="55">
        <v>15</v>
      </c>
      <c r="L237" s="55"/>
      <c r="M237" s="3"/>
      <c r="N237" s="3"/>
      <c r="O237" s="3">
        <v>80</v>
      </c>
      <c r="P237" s="55">
        <v>4</v>
      </c>
      <c r="Q237" s="170">
        <v>0.8</v>
      </c>
      <c r="R237" s="166">
        <v>3.2</v>
      </c>
      <c r="T237" s="190"/>
      <c r="U237" s="190"/>
      <c r="V237" s="190"/>
    </row>
    <row r="238" spans="1:22" ht="12.75" customHeight="1">
      <c r="A238" s="20">
        <v>6</v>
      </c>
      <c r="B238" s="241"/>
      <c r="C238" s="19">
        <v>6</v>
      </c>
      <c r="D238" s="85" t="s">
        <v>143</v>
      </c>
      <c r="E238" s="92" t="s">
        <v>91</v>
      </c>
      <c r="F238" s="112" t="s">
        <v>96</v>
      </c>
      <c r="G238" s="78" t="s">
        <v>36</v>
      </c>
      <c r="H238" s="111">
        <v>15</v>
      </c>
      <c r="I238" s="110">
        <v>80</v>
      </c>
      <c r="J238" s="96"/>
      <c r="K238" s="72">
        <v>15</v>
      </c>
      <c r="L238" s="72"/>
      <c r="M238" s="110"/>
      <c r="N238" s="110"/>
      <c r="O238" s="110">
        <v>80</v>
      </c>
      <c r="P238" s="72">
        <v>4</v>
      </c>
      <c r="Q238" s="170">
        <v>0.8</v>
      </c>
      <c r="R238" s="166">
        <v>3.2</v>
      </c>
      <c r="T238" s="190"/>
      <c r="U238" s="190"/>
      <c r="V238" s="190"/>
    </row>
    <row r="239" spans="1:22" ht="12.75" customHeight="1">
      <c r="A239" s="256" t="s">
        <v>39</v>
      </c>
      <c r="B239" s="257"/>
      <c r="C239" s="257"/>
      <c r="D239" s="257"/>
      <c r="E239" s="257"/>
      <c r="F239" s="257"/>
      <c r="G239" s="258"/>
      <c r="H239" s="22">
        <f>SUM(H233:H238)</f>
        <v>90</v>
      </c>
      <c r="I239" s="22">
        <f>SUM(I233:I238)</f>
        <v>480</v>
      </c>
      <c r="J239" s="22">
        <v>0</v>
      </c>
      <c r="K239" s="22">
        <f aca="true" t="shared" si="16" ref="K239:R239">SUM(K233:K238)</f>
        <v>90</v>
      </c>
      <c r="L239" s="22">
        <f t="shared" si="16"/>
        <v>0</v>
      </c>
      <c r="M239" s="22">
        <f t="shared" si="16"/>
        <v>0</v>
      </c>
      <c r="N239" s="22">
        <f t="shared" si="16"/>
        <v>0</v>
      </c>
      <c r="O239" s="22">
        <f t="shared" si="16"/>
        <v>480</v>
      </c>
      <c r="P239" s="30">
        <f t="shared" si="16"/>
        <v>24</v>
      </c>
      <c r="Q239" s="30">
        <f t="shared" si="16"/>
        <v>4.8</v>
      </c>
      <c r="R239" s="30">
        <f t="shared" si="16"/>
        <v>19.2</v>
      </c>
      <c r="T239" s="190"/>
      <c r="U239" s="190"/>
      <c r="V239" s="190"/>
    </row>
    <row r="240" spans="1:22" ht="12.75" customHeight="1">
      <c r="A240" s="4"/>
      <c r="B240" s="16"/>
      <c r="C240" s="16"/>
      <c r="D240" s="12"/>
      <c r="E240" s="17"/>
      <c r="F240" s="17"/>
      <c r="G240" s="14"/>
      <c r="H240" s="10"/>
      <c r="I240" s="10"/>
      <c r="J240" s="10"/>
      <c r="K240" s="10"/>
      <c r="L240" s="10"/>
      <c r="M240" s="10"/>
      <c r="N240" s="10"/>
      <c r="O240" s="10"/>
      <c r="P240" s="11"/>
      <c r="Q240" s="11"/>
      <c r="R240" s="11"/>
      <c r="T240" s="190"/>
      <c r="U240" s="190"/>
      <c r="V240" s="190"/>
    </row>
    <row r="241" spans="1:22" ht="12.75" customHeight="1">
      <c r="A241" s="249" t="s">
        <v>154</v>
      </c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T241" s="190"/>
      <c r="U241" s="190"/>
      <c r="V241" s="190"/>
    </row>
    <row r="242" spans="1:22" ht="12.75" customHeight="1">
      <c r="A242" s="255" t="s">
        <v>6</v>
      </c>
      <c r="B242" s="247" t="s">
        <v>9</v>
      </c>
      <c r="C242" s="247" t="s">
        <v>17</v>
      </c>
      <c r="D242" s="259" t="s">
        <v>15</v>
      </c>
      <c r="E242" s="238" t="s">
        <v>16</v>
      </c>
      <c r="F242" s="243" t="s">
        <v>50</v>
      </c>
      <c r="G242" s="246" t="s">
        <v>1</v>
      </c>
      <c r="H242" s="238" t="s">
        <v>2</v>
      </c>
      <c r="I242" s="238"/>
      <c r="J242" s="242"/>
      <c r="K242" s="242"/>
      <c r="L242" s="242"/>
      <c r="M242" s="242"/>
      <c r="N242" s="242"/>
      <c r="O242" s="242"/>
      <c r="P242" s="238" t="s">
        <v>0</v>
      </c>
      <c r="Q242" s="238"/>
      <c r="R242" s="238"/>
      <c r="T242" s="190"/>
      <c r="U242" s="190"/>
      <c r="V242" s="190"/>
    </row>
    <row r="243" spans="1:22" ht="31.5" customHeight="1">
      <c r="A243" s="255"/>
      <c r="B243" s="248"/>
      <c r="C243" s="247"/>
      <c r="D243" s="246"/>
      <c r="E243" s="242"/>
      <c r="F243" s="244"/>
      <c r="G243" s="246"/>
      <c r="H243" s="237" t="s">
        <v>3</v>
      </c>
      <c r="I243" s="237"/>
      <c r="J243" s="242" t="s">
        <v>4</v>
      </c>
      <c r="K243" s="242"/>
      <c r="L243" s="242"/>
      <c r="M243" s="242"/>
      <c r="N243" s="242"/>
      <c r="O243" s="242"/>
      <c r="P243" s="237" t="s">
        <v>3</v>
      </c>
      <c r="Q243" s="238" t="s">
        <v>4</v>
      </c>
      <c r="R243" s="238"/>
      <c r="T243" s="190"/>
      <c r="U243" s="190"/>
      <c r="V243" s="190"/>
    </row>
    <row r="244" spans="1:22" ht="33" customHeight="1">
      <c r="A244" s="255"/>
      <c r="B244" s="248"/>
      <c r="C244" s="247"/>
      <c r="D244" s="246"/>
      <c r="E244" s="242"/>
      <c r="F244" s="245"/>
      <c r="G244" s="246"/>
      <c r="H244" s="33" t="s">
        <v>183</v>
      </c>
      <c r="I244" s="34" t="s">
        <v>8</v>
      </c>
      <c r="J244" s="35" t="s">
        <v>236</v>
      </c>
      <c r="K244" s="35" t="s">
        <v>237</v>
      </c>
      <c r="L244" s="35" t="s">
        <v>93</v>
      </c>
      <c r="M244" s="35" t="s">
        <v>238</v>
      </c>
      <c r="N244" s="35" t="s">
        <v>52</v>
      </c>
      <c r="O244" s="36" t="s">
        <v>8</v>
      </c>
      <c r="P244" s="237"/>
      <c r="Q244" s="18" t="s">
        <v>7</v>
      </c>
      <c r="R244" s="36" t="s">
        <v>8</v>
      </c>
      <c r="T244" s="190"/>
      <c r="U244" s="190"/>
      <c r="V244" s="190"/>
    </row>
    <row r="245" spans="1:22" ht="12.75" customHeight="1">
      <c r="A245" s="20">
        <v>1</v>
      </c>
      <c r="B245" s="7" t="s">
        <v>22</v>
      </c>
      <c r="C245" s="7">
        <v>6</v>
      </c>
      <c r="D245" s="52" t="s">
        <v>145</v>
      </c>
      <c r="E245" s="56" t="s">
        <v>35</v>
      </c>
      <c r="F245" s="29" t="s">
        <v>61</v>
      </c>
      <c r="G245" s="21" t="s">
        <v>36</v>
      </c>
      <c r="H245" s="3"/>
      <c r="I245" s="3">
        <v>300</v>
      </c>
      <c r="J245" s="3"/>
      <c r="K245" s="3"/>
      <c r="L245" s="3"/>
      <c r="M245" s="3"/>
      <c r="N245" s="3"/>
      <c r="O245" s="3">
        <v>300</v>
      </c>
      <c r="P245" s="13">
        <v>10</v>
      </c>
      <c r="Q245" s="13"/>
      <c r="R245" s="13">
        <v>10</v>
      </c>
      <c r="T245" s="190"/>
      <c r="U245" s="190"/>
      <c r="V245" s="190"/>
    </row>
    <row r="246" spans="1:22" ht="12.75" customHeight="1">
      <c r="A246" s="256" t="s">
        <v>39</v>
      </c>
      <c r="B246" s="257"/>
      <c r="C246" s="257"/>
      <c r="D246" s="257"/>
      <c r="E246" s="257"/>
      <c r="F246" s="257"/>
      <c r="G246" s="258"/>
      <c r="H246" s="22">
        <v>0</v>
      </c>
      <c r="I246" s="22">
        <v>300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300</v>
      </c>
      <c r="P246" s="37">
        <v>10</v>
      </c>
      <c r="Q246" s="37">
        <v>0</v>
      </c>
      <c r="R246" s="37">
        <v>10</v>
      </c>
      <c r="T246" s="190"/>
      <c r="U246" s="190"/>
      <c r="V246" s="190"/>
    </row>
    <row r="247" spans="1:22" ht="12.75" customHeight="1">
      <c r="A247" s="4"/>
      <c r="B247" s="16"/>
      <c r="C247" s="16"/>
      <c r="D247" s="12"/>
      <c r="E247" s="9"/>
      <c r="F247" s="9"/>
      <c r="G247" s="4"/>
      <c r="H247" s="10"/>
      <c r="I247" s="10"/>
      <c r="J247" s="10"/>
      <c r="K247" s="10"/>
      <c r="L247" s="10"/>
      <c r="M247" s="10"/>
      <c r="N247" s="10"/>
      <c r="O247" s="10"/>
      <c r="P247" s="11"/>
      <c r="Q247" s="11"/>
      <c r="R247" s="11"/>
      <c r="T247" s="190"/>
      <c r="U247" s="190"/>
      <c r="V247" s="190"/>
    </row>
    <row r="248" spans="1:22" ht="12.75" customHeight="1">
      <c r="A248" s="249" t="s">
        <v>185</v>
      </c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T248" s="190"/>
      <c r="U248" s="190"/>
      <c r="V248" s="190"/>
    </row>
    <row r="249" spans="1:22" ht="15" customHeight="1">
      <c r="A249" s="255" t="s">
        <v>6</v>
      </c>
      <c r="B249" s="247" t="s">
        <v>9</v>
      </c>
      <c r="C249" s="247" t="s">
        <v>17</v>
      </c>
      <c r="D249" s="259" t="s">
        <v>15</v>
      </c>
      <c r="E249" s="238" t="s">
        <v>16</v>
      </c>
      <c r="F249" s="243" t="s">
        <v>50</v>
      </c>
      <c r="G249" s="246" t="s">
        <v>1</v>
      </c>
      <c r="H249" s="238" t="s">
        <v>2</v>
      </c>
      <c r="I249" s="238"/>
      <c r="J249" s="242"/>
      <c r="K249" s="242"/>
      <c r="L249" s="242"/>
      <c r="M249" s="242"/>
      <c r="N249" s="242"/>
      <c r="O249" s="242"/>
      <c r="P249" s="238" t="s">
        <v>0</v>
      </c>
      <c r="Q249" s="238"/>
      <c r="R249" s="238"/>
      <c r="T249" s="190"/>
      <c r="U249" s="190"/>
      <c r="V249" s="190"/>
    </row>
    <row r="250" spans="1:22" ht="33.75" customHeight="1">
      <c r="A250" s="255"/>
      <c r="B250" s="248"/>
      <c r="C250" s="247"/>
      <c r="D250" s="246"/>
      <c r="E250" s="242"/>
      <c r="F250" s="244"/>
      <c r="G250" s="246"/>
      <c r="H250" s="237" t="s">
        <v>3</v>
      </c>
      <c r="I250" s="237"/>
      <c r="J250" s="242" t="s">
        <v>4</v>
      </c>
      <c r="K250" s="242"/>
      <c r="L250" s="242"/>
      <c r="M250" s="242"/>
      <c r="N250" s="242"/>
      <c r="O250" s="242"/>
      <c r="P250" s="237" t="s">
        <v>3</v>
      </c>
      <c r="Q250" s="238" t="s">
        <v>4</v>
      </c>
      <c r="R250" s="238"/>
      <c r="T250" s="190"/>
      <c r="U250" s="190"/>
      <c r="V250" s="190"/>
    </row>
    <row r="251" spans="1:22" ht="36.75" customHeight="1">
      <c r="A251" s="255"/>
      <c r="B251" s="248"/>
      <c r="C251" s="247"/>
      <c r="D251" s="246"/>
      <c r="E251" s="242"/>
      <c r="F251" s="245"/>
      <c r="G251" s="246"/>
      <c r="H251" s="33" t="s">
        <v>183</v>
      </c>
      <c r="I251" s="34" t="s">
        <v>8</v>
      </c>
      <c r="J251" s="35" t="s">
        <v>236</v>
      </c>
      <c r="K251" s="35" t="s">
        <v>237</v>
      </c>
      <c r="L251" s="35" t="s">
        <v>93</v>
      </c>
      <c r="M251" s="35" t="s">
        <v>238</v>
      </c>
      <c r="N251" s="35" t="s">
        <v>52</v>
      </c>
      <c r="O251" s="36" t="s">
        <v>8</v>
      </c>
      <c r="P251" s="237"/>
      <c r="Q251" s="18" t="s">
        <v>7</v>
      </c>
      <c r="R251" s="36" t="s">
        <v>8</v>
      </c>
      <c r="T251" s="190"/>
      <c r="U251" s="190"/>
      <c r="V251" s="190"/>
    </row>
    <row r="252" spans="1:22" ht="20.25" customHeight="1">
      <c r="A252" s="20">
        <v>1</v>
      </c>
      <c r="B252" s="7" t="s">
        <v>10</v>
      </c>
      <c r="C252" s="19">
        <v>1</v>
      </c>
      <c r="D252" s="66" t="s">
        <v>54</v>
      </c>
      <c r="E252" s="82" t="s">
        <v>40</v>
      </c>
      <c r="F252" s="26" t="s">
        <v>51</v>
      </c>
      <c r="G252" s="54" t="s">
        <v>37</v>
      </c>
      <c r="H252" s="55">
        <v>15</v>
      </c>
      <c r="I252" s="55">
        <v>10</v>
      </c>
      <c r="J252" s="55">
        <v>15</v>
      </c>
      <c r="K252" s="55"/>
      <c r="L252" s="55"/>
      <c r="M252" s="55"/>
      <c r="N252" s="55"/>
      <c r="O252" s="55">
        <v>10</v>
      </c>
      <c r="P252" s="55">
        <v>1</v>
      </c>
      <c r="Q252" s="166">
        <v>0.6</v>
      </c>
      <c r="R252" s="166">
        <v>0.4</v>
      </c>
      <c r="T252" s="190"/>
      <c r="U252" s="190"/>
      <c r="V252" s="190"/>
    </row>
    <row r="253" spans="1:22" ht="13.5" customHeight="1">
      <c r="A253" s="21">
        <v>2</v>
      </c>
      <c r="B253" s="113" t="s">
        <v>12</v>
      </c>
      <c r="C253" s="109">
        <v>3</v>
      </c>
      <c r="D253" s="67" t="s">
        <v>56</v>
      </c>
      <c r="E253" s="117" t="s">
        <v>42</v>
      </c>
      <c r="F253" s="26" t="s">
        <v>51</v>
      </c>
      <c r="G253" s="80" t="s">
        <v>36</v>
      </c>
      <c r="H253" s="54">
        <v>30</v>
      </c>
      <c r="I253" s="54">
        <v>20</v>
      </c>
      <c r="J253" s="55"/>
      <c r="K253" s="55">
        <v>30</v>
      </c>
      <c r="L253" s="55"/>
      <c r="M253" s="54"/>
      <c r="N253" s="54"/>
      <c r="O253" s="54">
        <v>20</v>
      </c>
      <c r="P253" s="166">
        <v>2</v>
      </c>
      <c r="Q253" s="170">
        <v>1.2</v>
      </c>
      <c r="R253" s="166">
        <v>0.8</v>
      </c>
      <c r="T253" s="190"/>
      <c r="U253" s="190"/>
      <c r="V253" s="190"/>
    </row>
    <row r="254" spans="1:22" ht="22.5" customHeight="1">
      <c r="A254" s="21">
        <v>3</v>
      </c>
      <c r="B254" s="114" t="s">
        <v>22</v>
      </c>
      <c r="C254" s="109">
        <v>5</v>
      </c>
      <c r="D254" s="66" t="s">
        <v>59</v>
      </c>
      <c r="E254" s="154" t="s">
        <v>43</v>
      </c>
      <c r="F254" s="26" t="s">
        <v>51</v>
      </c>
      <c r="G254" s="55" t="s">
        <v>37</v>
      </c>
      <c r="H254" s="55">
        <v>15</v>
      </c>
      <c r="I254" s="55">
        <v>10</v>
      </c>
      <c r="J254" s="83">
        <v>15</v>
      </c>
      <c r="K254" s="55"/>
      <c r="L254" s="55"/>
      <c r="M254" s="55"/>
      <c r="N254" s="55"/>
      <c r="O254" s="55">
        <v>10</v>
      </c>
      <c r="P254" s="166">
        <v>1</v>
      </c>
      <c r="Q254" s="170">
        <v>0.6</v>
      </c>
      <c r="R254" s="166">
        <v>0.4</v>
      </c>
      <c r="T254" s="190"/>
      <c r="U254" s="190"/>
      <c r="V254" s="190"/>
    </row>
    <row r="255" spans="1:22" ht="12.75" customHeight="1">
      <c r="A255" s="256" t="s">
        <v>39</v>
      </c>
      <c r="B255" s="257"/>
      <c r="C255" s="257"/>
      <c r="D255" s="257"/>
      <c r="E255" s="257"/>
      <c r="F255" s="257"/>
      <c r="G255" s="258"/>
      <c r="H255" s="22">
        <f aca="true" t="shared" si="17" ref="H255:R255">SUM(H252:H254)</f>
        <v>60</v>
      </c>
      <c r="I255" s="22">
        <f t="shared" si="17"/>
        <v>40</v>
      </c>
      <c r="J255" s="22">
        <f t="shared" si="17"/>
        <v>30</v>
      </c>
      <c r="K255" s="22">
        <f t="shared" si="17"/>
        <v>30</v>
      </c>
      <c r="L255" s="22">
        <f t="shared" si="17"/>
        <v>0</v>
      </c>
      <c r="M255" s="22">
        <f t="shared" si="17"/>
        <v>0</v>
      </c>
      <c r="N255" s="22">
        <f t="shared" si="17"/>
        <v>0</v>
      </c>
      <c r="O255" s="22">
        <f t="shared" si="17"/>
        <v>40</v>
      </c>
      <c r="P255" s="22">
        <f t="shared" si="17"/>
        <v>4</v>
      </c>
      <c r="Q255" s="22">
        <f t="shared" si="17"/>
        <v>2.4</v>
      </c>
      <c r="R255" s="22">
        <f t="shared" si="17"/>
        <v>1.6</v>
      </c>
      <c r="T255" s="190"/>
      <c r="U255" s="190"/>
      <c r="V255" s="190"/>
    </row>
    <row r="256" spans="1:22" ht="8.25" customHeight="1">
      <c r="A256" s="4"/>
      <c r="B256" s="16"/>
      <c r="C256" s="16"/>
      <c r="D256" s="12"/>
      <c r="E256" s="9"/>
      <c r="F256" s="9"/>
      <c r="G256" s="4"/>
      <c r="H256" s="10"/>
      <c r="I256" s="10"/>
      <c r="J256" s="10"/>
      <c r="K256" s="10"/>
      <c r="L256" s="10"/>
      <c r="M256" s="10"/>
      <c r="N256" s="10"/>
      <c r="O256" s="10"/>
      <c r="P256" s="11"/>
      <c r="Q256" s="11"/>
      <c r="R256" s="11"/>
      <c r="T256" s="190"/>
      <c r="U256" s="190"/>
      <c r="V256" s="190"/>
    </row>
    <row r="257" spans="1:22" ht="12.75" customHeight="1">
      <c r="A257" s="249" t="s">
        <v>186</v>
      </c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T257" s="190"/>
      <c r="U257" s="190"/>
      <c r="V257" s="190"/>
    </row>
    <row r="258" spans="1:22" ht="12.75" customHeight="1">
      <c r="A258" s="255" t="s">
        <v>6</v>
      </c>
      <c r="B258" s="247" t="s">
        <v>9</v>
      </c>
      <c r="C258" s="247" t="s">
        <v>17</v>
      </c>
      <c r="D258" s="259" t="s">
        <v>15</v>
      </c>
      <c r="E258" s="238" t="s">
        <v>16</v>
      </c>
      <c r="F258" s="243" t="s">
        <v>50</v>
      </c>
      <c r="G258" s="246" t="s">
        <v>1</v>
      </c>
      <c r="H258" s="238" t="s">
        <v>2</v>
      </c>
      <c r="I258" s="238"/>
      <c r="J258" s="242"/>
      <c r="K258" s="242"/>
      <c r="L258" s="242"/>
      <c r="M258" s="242"/>
      <c r="N258" s="242"/>
      <c r="O258" s="242"/>
      <c r="P258" s="238" t="s">
        <v>0</v>
      </c>
      <c r="Q258" s="238"/>
      <c r="R258" s="238"/>
      <c r="T258" s="190"/>
      <c r="U258" s="190"/>
      <c r="V258" s="190"/>
    </row>
    <row r="259" spans="1:22" ht="36" customHeight="1">
      <c r="A259" s="255"/>
      <c r="B259" s="248"/>
      <c r="C259" s="247"/>
      <c r="D259" s="246"/>
      <c r="E259" s="242"/>
      <c r="F259" s="244"/>
      <c r="G259" s="246"/>
      <c r="H259" s="237" t="s">
        <v>3</v>
      </c>
      <c r="I259" s="237"/>
      <c r="J259" s="242" t="s">
        <v>4</v>
      </c>
      <c r="K259" s="242"/>
      <c r="L259" s="242"/>
      <c r="M259" s="242"/>
      <c r="N259" s="242"/>
      <c r="O259" s="242"/>
      <c r="P259" s="237" t="s">
        <v>3</v>
      </c>
      <c r="Q259" s="238" t="s">
        <v>4</v>
      </c>
      <c r="R259" s="238"/>
      <c r="T259" s="190"/>
      <c r="U259" s="190"/>
      <c r="V259" s="190"/>
    </row>
    <row r="260" spans="1:22" ht="42" customHeight="1">
      <c r="A260" s="255"/>
      <c r="B260" s="248"/>
      <c r="C260" s="247"/>
      <c r="D260" s="246"/>
      <c r="E260" s="242"/>
      <c r="F260" s="245"/>
      <c r="G260" s="246"/>
      <c r="H260" s="33" t="s">
        <v>183</v>
      </c>
      <c r="I260" s="34" t="s">
        <v>8</v>
      </c>
      <c r="J260" s="35" t="s">
        <v>236</v>
      </c>
      <c r="K260" s="35" t="s">
        <v>237</v>
      </c>
      <c r="L260" s="35" t="s">
        <v>93</v>
      </c>
      <c r="M260" s="35" t="s">
        <v>238</v>
      </c>
      <c r="N260" s="35" t="s">
        <v>52</v>
      </c>
      <c r="O260" s="36" t="s">
        <v>8</v>
      </c>
      <c r="P260" s="237"/>
      <c r="Q260" s="18" t="s">
        <v>7</v>
      </c>
      <c r="R260" s="36" t="s">
        <v>8</v>
      </c>
      <c r="T260" s="190"/>
      <c r="U260" s="190"/>
      <c r="V260" s="190"/>
    </row>
    <row r="261" spans="1:22" ht="12.75" customHeight="1">
      <c r="A261" s="20">
        <v>1</v>
      </c>
      <c r="B261" s="239" t="s">
        <v>10</v>
      </c>
      <c r="C261" s="19">
        <v>1</v>
      </c>
      <c r="D261" s="66" t="s">
        <v>63</v>
      </c>
      <c r="E261" s="117" t="s">
        <v>92</v>
      </c>
      <c r="F261" s="26" t="s">
        <v>51</v>
      </c>
      <c r="G261" s="54" t="s">
        <v>37</v>
      </c>
      <c r="H261" s="55">
        <v>30</v>
      </c>
      <c r="I261" s="55">
        <v>0</v>
      </c>
      <c r="J261" s="55">
        <v>30</v>
      </c>
      <c r="K261" s="55"/>
      <c r="L261" s="55"/>
      <c r="M261" s="55"/>
      <c r="N261" s="55"/>
      <c r="O261" s="55">
        <v>0</v>
      </c>
      <c r="P261" s="55">
        <v>1</v>
      </c>
      <c r="Q261" s="166">
        <v>1</v>
      </c>
      <c r="R261" s="166">
        <v>0</v>
      </c>
      <c r="T261" s="190"/>
      <c r="U261" s="190"/>
      <c r="V261" s="190"/>
    </row>
    <row r="262" spans="1:22" ht="14.25" customHeight="1">
      <c r="A262" s="21">
        <v>2</v>
      </c>
      <c r="B262" s="240"/>
      <c r="C262" s="19">
        <v>2</v>
      </c>
      <c r="D262" s="66" t="s">
        <v>64</v>
      </c>
      <c r="E262" s="117" t="s">
        <v>110</v>
      </c>
      <c r="F262" s="26" t="s">
        <v>51</v>
      </c>
      <c r="G262" s="79" t="s">
        <v>37</v>
      </c>
      <c r="H262" s="55">
        <v>30</v>
      </c>
      <c r="I262" s="83">
        <v>0</v>
      </c>
      <c r="J262" s="55">
        <v>30</v>
      </c>
      <c r="K262" s="55"/>
      <c r="L262" s="55"/>
      <c r="M262" s="55"/>
      <c r="N262" s="55"/>
      <c r="O262" s="83">
        <v>0</v>
      </c>
      <c r="P262" s="166">
        <v>1</v>
      </c>
      <c r="Q262" s="166">
        <v>1</v>
      </c>
      <c r="R262" s="166">
        <v>0</v>
      </c>
      <c r="T262" s="190"/>
      <c r="U262" s="190"/>
      <c r="V262" s="190"/>
    </row>
    <row r="263" spans="1:22" ht="12.75" customHeight="1">
      <c r="A263" s="21">
        <v>3</v>
      </c>
      <c r="B263" s="241"/>
      <c r="C263" s="19">
        <v>2</v>
      </c>
      <c r="D263" s="67" t="s">
        <v>55</v>
      </c>
      <c r="E263" s="183" t="s">
        <v>41</v>
      </c>
      <c r="F263" s="98" t="s">
        <v>51</v>
      </c>
      <c r="G263" s="76" t="s">
        <v>36</v>
      </c>
      <c r="H263" s="55">
        <v>30</v>
      </c>
      <c r="I263" s="83">
        <v>20</v>
      </c>
      <c r="J263" s="55"/>
      <c r="K263" s="55">
        <v>30</v>
      </c>
      <c r="L263" s="55"/>
      <c r="M263" s="55"/>
      <c r="N263" s="55"/>
      <c r="O263" s="83">
        <v>20</v>
      </c>
      <c r="P263" s="177">
        <v>2</v>
      </c>
      <c r="Q263" s="166">
        <v>1.2</v>
      </c>
      <c r="R263" s="166">
        <v>0.8</v>
      </c>
      <c r="T263" s="190"/>
      <c r="U263" s="190"/>
      <c r="V263" s="190"/>
    </row>
    <row r="264" spans="1:22" ht="12.75" customHeight="1">
      <c r="A264" s="21">
        <v>4</v>
      </c>
      <c r="B264" s="239" t="s">
        <v>12</v>
      </c>
      <c r="C264" s="109">
        <v>3</v>
      </c>
      <c r="D264" s="66" t="s">
        <v>60</v>
      </c>
      <c r="E264" s="183" t="s">
        <v>41</v>
      </c>
      <c r="F264" s="91" t="s">
        <v>51</v>
      </c>
      <c r="G264" s="81" t="s">
        <v>36</v>
      </c>
      <c r="H264" s="72">
        <v>30</v>
      </c>
      <c r="I264" s="54">
        <v>20</v>
      </c>
      <c r="J264" s="106"/>
      <c r="K264" s="94">
        <v>30</v>
      </c>
      <c r="L264" s="94"/>
      <c r="M264" s="105"/>
      <c r="N264" s="105"/>
      <c r="O264" s="105">
        <v>20</v>
      </c>
      <c r="P264" s="176">
        <v>2</v>
      </c>
      <c r="Q264" s="170">
        <v>1.2</v>
      </c>
      <c r="R264" s="166">
        <v>0.8</v>
      </c>
      <c r="T264" s="190"/>
      <c r="U264" s="190"/>
      <c r="V264" s="190"/>
    </row>
    <row r="265" spans="1:22" ht="12.75" customHeight="1">
      <c r="A265" s="21">
        <v>5</v>
      </c>
      <c r="B265" s="241"/>
      <c r="C265" s="19">
        <v>4</v>
      </c>
      <c r="D265" s="66" t="s">
        <v>57</v>
      </c>
      <c r="E265" s="117" t="s">
        <v>41</v>
      </c>
      <c r="F265" s="26" t="s">
        <v>51</v>
      </c>
      <c r="G265" s="79" t="s">
        <v>36</v>
      </c>
      <c r="H265" s="55">
        <v>30</v>
      </c>
      <c r="I265" s="55">
        <v>20</v>
      </c>
      <c r="J265" s="83"/>
      <c r="K265" s="55">
        <v>30</v>
      </c>
      <c r="L265" s="55"/>
      <c r="M265" s="55"/>
      <c r="N265" s="55"/>
      <c r="O265" s="55">
        <v>20</v>
      </c>
      <c r="P265" s="179">
        <v>2</v>
      </c>
      <c r="Q265" s="166">
        <v>1.2</v>
      </c>
      <c r="R265" s="166">
        <v>0.8</v>
      </c>
      <c r="T265" s="190"/>
      <c r="U265" s="190"/>
      <c r="V265" s="190"/>
    </row>
    <row r="266" spans="1:22" ht="12.75" customHeight="1">
      <c r="A266" s="21">
        <v>6</v>
      </c>
      <c r="B266" s="114" t="s">
        <v>22</v>
      </c>
      <c r="C266" s="19">
        <v>4</v>
      </c>
      <c r="D266" s="86" t="s">
        <v>58</v>
      </c>
      <c r="E266" s="153" t="s">
        <v>41</v>
      </c>
      <c r="F266" s="98" t="s">
        <v>51</v>
      </c>
      <c r="G266" s="81" t="s">
        <v>140</v>
      </c>
      <c r="H266" s="94">
        <v>30</v>
      </c>
      <c r="I266" s="94">
        <v>20</v>
      </c>
      <c r="J266" s="106"/>
      <c r="K266" s="94">
        <v>30</v>
      </c>
      <c r="L266" s="94"/>
      <c r="M266" s="94"/>
      <c r="N266" s="94"/>
      <c r="O266" s="94">
        <v>20</v>
      </c>
      <c r="P266" s="171">
        <v>2</v>
      </c>
      <c r="Q266" s="172">
        <v>1.2</v>
      </c>
      <c r="R266" s="166">
        <v>0.8</v>
      </c>
      <c r="T266" s="190"/>
      <c r="U266" s="190"/>
      <c r="V266" s="190"/>
    </row>
    <row r="267" spans="1:22" ht="12.75" customHeight="1">
      <c r="A267" s="265" t="s">
        <v>39</v>
      </c>
      <c r="B267" s="265"/>
      <c r="C267" s="265"/>
      <c r="D267" s="265"/>
      <c r="E267" s="265"/>
      <c r="F267" s="265"/>
      <c r="G267" s="265"/>
      <c r="H267" s="22">
        <f aca="true" t="shared" si="18" ref="H267:R267">SUM(H261:H266)</f>
        <v>180</v>
      </c>
      <c r="I267" s="22">
        <f t="shared" si="18"/>
        <v>80</v>
      </c>
      <c r="J267" s="22">
        <f t="shared" si="18"/>
        <v>60</v>
      </c>
      <c r="K267" s="22">
        <f t="shared" si="18"/>
        <v>120</v>
      </c>
      <c r="L267" s="22">
        <f t="shared" si="18"/>
        <v>0</v>
      </c>
      <c r="M267" s="22">
        <f t="shared" si="18"/>
        <v>0</v>
      </c>
      <c r="N267" s="22">
        <f t="shared" si="18"/>
        <v>0</v>
      </c>
      <c r="O267" s="22">
        <f t="shared" si="18"/>
        <v>80</v>
      </c>
      <c r="P267" s="22">
        <f t="shared" si="18"/>
        <v>10</v>
      </c>
      <c r="Q267" s="22">
        <f t="shared" si="18"/>
        <v>6.800000000000001</v>
      </c>
      <c r="R267" s="22">
        <f t="shared" si="18"/>
        <v>3.2</v>
      </c>
      <c r="T267" s="190"/>
      <c r="U267" s="190"/>
      <c r="V267" s="190"/>
    </row>
    <row r="268" spans="1:22" ht="12.75" customHeight="1">
      <c r="A268" s="195"/>
      <c r="B268" s="195"/>
      <c r="C268" s="195"/>
      <c r="D268" s="195"/>
      <c r="E268" s="195"/>
      <c r="F268" s="195"/>
      <c r="G268" s="195"/>
      <c r="H268" s="15"/>
      <c r="I268" s="15"/>
      <c r="J268" s="15"/>
      <c r="K268" s="15"/>
      <c r="L268" s="15"/>
      <c r="M268" s="15"/>
      <c r="N268" s="15"/>
      <c r="O268" s="15"/>
      <c r="P268" s="14"/>
      <c r="Q268" s="14"/>
      <c r="R268" s="14"/>
      <c r="S268" s="11"/>
      <c r="T268" s="190"/>
      <c r="U268" s="190"/>
      <c r="V268" s="190"/>
    </row>
    <row r="269" spans="1:22" ht="12.75" customHeight="1">
      <c r="A269" s="249" t="s">
        <v>155</v>
      </c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T269" s="190"/>
      <c r="U269" s="190"/>
      <c r="V269" s="190"/>
    </row>
    <row r="270" spans="1:22" ht="12.75" customHeight="1">
      <c r="A270" s="255" t="s">
        <v>6</v>
      </c>
      <c r="B270" s="247" t="s">
        <v>9</v>
      </c>
      <c r="C270" s="247" t="s">
        <v>17</v>
      </c>
      <c r="D270" s="259" t="s">
        <v>15</v>
      </c>
      <c r="E270" s="238" t="s">
        <v>16</v>
      </c>
      <c r="F270" s="243" t="s">
        <v>50</v>
      </c>
      <c r="G270" s="246" t="s">
        <v>1</v>
      </c>
      <c r="H270" s="238" t="s">
        <v>2</v>
      </c>
      <c r="I270" s="238"/>
      <c r="J270" s="242"/>
      <c r="K270" s="242"/>
      <c r="L270" s="242"/>
      <c r="M270" s="242"/>
      <c r="N270" s="242"/>
      <c r="O270" s="242"/>
      <c r="P270" s="238" t="s">
        <v>0</v>
      </c>
      <c r="Q270" s="238"/>
      <c r="R270" s="238"/>
      <c r="T270" s="190"/>
      <c r="U270" s="190"/>
      <c r="V270" s="190"/>
    </row>
    <row r="271" spans="1:22" ht="33" customHeight="1">
      <c r="A271" s="255"/>
      <c r="B271" s="248"/>
      <c r="C271" s="247"/>
      <c r="D271" s="246"/>
      <c r="E271" s="242"/>
      <c r="F271" s="244"/>
      <c r="G271" s="246"/>
      <c r="H271" s="237" t="s">
        <v>3</v>
      </c>
      <c r="I271" s="237"/>
      <c r="J271" s="242" t="s">
        <v>4</v>
      </c>
      <c r="K271" s="242"/>
      <c r="L271" s="242"/>
      <c r="M271" s="242"/>
      <c r="N271" s="242"/>
      <c r="O271" s="242"/>
      <c r="P271" s="237" t="s">
        <v>3</v>
      </c>
      <c r="Q271" s="238" t="s">
        <v>4</v>
      </c>
      <c r="R271" s="238"/>
      <c r="T271" s="190"/>
      <c r="U271" s="190"/>
      <c r="V271" s="190"/>
    </row>
    <row r="272" spans="1:22" ht="42.75" customHeight="1">
      <c r="A272" s="255"/>
      <c r="B272" s="248"/>
      <c r="C272" s="247"/>
      <c r="D272" s="246"/>
      <c r="E272" s="242"/>
      <c r="F272" s="245"/>
      <c r="G272" s="246"/>
      <c r="H272" s="33" t="s">
        <v>183</v>
      </c>
      <c r="I272" s="34" t="s">
        <v>8</v>
      </c>
      <c r="J272" s="35" t="s">
        <v>236</v>
      </c>
      <c r="K272" s="35" t="s">
        <v>237</v>
      </c>
      <c r="L272" s="35" t="s">
        <v>93</v>
      </c>
      <c r="M272" s="35" t="s">
        <v>238</v>
      </c>
      <c r="N272" s="35" t="s">
        <v>52</v>
      </c>
      <c r="O272" s="36" t="s">
        <v>8</v>
      </c>
      <c r="P272" s="237"/>
      <c r="Q272" s="18" t="s">
        <v>7</v>
      </c>
      <c r="R272" s="36" t="s">
        <v>8</v>
      </c>
      <c r="T272" s="190"/>
      <c r="U272" s="190"/>
      <c r="V272" s="190"/>
    </row>
    <row r="273" spans="1:22" ht="16.5" customHeight="1">
      <c r="A273" s="20">
        <v>1</v>
      </c>
      <c r="B273" s="260" t="s">
        <v>22</v>
      </c>
      <c r="C273" s="7">
        <v>5</v>
      </c>
      <c r="D273" s="51" t="s">
        <v>134</v>
      </c>
      <c r="E273" s="117" t="s">
        <v>65</v>
      </c>
      <c r="F273" s="29" t="s">
        <v>53</v>
      </c>
      <c r="G273" s="20" t="s">
        <v>36</v>
      </c>
      <c r="H273" s="3">
        <v>30</v>
      </c>
      <c r="I273" s="3">
        <v>30</v>
      </c>
      <c r="J273" s="3"/>
      <c r="K273" s="61"/>
      <c r="L273" s="3"/>
      <c r="M273" s="3">
        <v>30</v>
      </c>
      <c r="N273" s="3"/>
      <c r="O273" s="3">
        <v>30</v>
      </c>
      <c r="P273" s="21">
        <v>2</v>
      </c>
      <c r="Q273" s="170">
        <v>1.2</v>
      </c>
      <c r="R273" s="166">
        <v>0.8</v>
      </c>
      <c r="T273" s="190"/>
      <c r="U273" s="190"/>
      <c r="V273" s="190"/>
    </row>
    <row r="274" spans="1:22" ht="14.25" customHeight="1">
      <c r="A274" s="21">
        <v>2</v>
      </c>
      <c r="B274" s="260"/>
      <c r="C274" s="7">
        <v>6</v>
      </c>
      <c r="D274" s="52" t="s">
        <v>144</v>
      </c>
      <c r="E274" s="117" t="s">
        <v>65</v>
      </c>
      <c r="F274" s="29" t="s">
        <v>53</v>
      </c>
      <c r="G274" s="20" t="s">
        <v>36</v>
      </c>
      <c r="H274" s="3">
        <v>30</v>
      </c>
      <c r="I274" s="3">
        <v>30</v>
      </c>
      <c r="J274" s="3"/>
      <c r="K274" s="61"/>
      <c r="L274" s="3"/>
      <c r="M274" s="3">
        <v>30</v>
      </c>
      <c r="N274" s="3"/>
      <c r="O274" s="3">
        <v>30</v>
      </c>
      <c r="P274" s="21">
        <v>2</v>
      </c>
      <c r="Q274" s="170">
        <v>1.2</v>
      </c>
      <c r="R274" s="166">
        <v>0.8</v>
      </c>
      <c r="T274" s="190"/>
      <c r="U274" s="190"/>
      <c r="V274" s="190"/>
    </row>
    <row r="275" spans="1:22" ht="12.75" customHeight="1">
      <c r="A275" s="256" t="s">
        <v>39</v>
      </c>
      <c r="B275" s="257"/>
      <c r="C275" s="257"/>
      <c r="D275" s="257"/>
      <c r="E275" s="257"/>
      <c r="F275" s="257"/>
      <c r="G275" s="258"/>
      <c r="H275" s="22">
        <f>SUM(H273:H274)</f>
        <v>60</v>
      </c>
      <c r="I275" s="22">
        <f aca="true" t="shared" si="19" ref="I275:R275">SUM(I273:I274)</f>
        <v>60</v>
      </c>
      <c r="J275" s="22">
        <f t="shared" si="19"/>
        <v>0</v>
      </c>
      <c r="K275" s="22">
        <f t="shared" si="19"/>
        <v>0</v>
      </c>
      <c r="L275" s="22">
        <f t="shared" si="19"/>
        <v>0</v>
      </c>
      <c r="M275" s="22">
        <f t="shared" si="19"/>
        <v>60</v>
      </c>
      <c r="N275" s="22">
        <f t="shared" si="19"/>
        <v>0</v>
      </c>
      <c r="O275" s="22">
        <f t="shared" si="19"/>
        <v>60</v>
      </c>
      <c r="P275" s="22">
        <f t="shared" si="19"/>
        <v>4</v>
      </c>
      <c r="Q275" s="22">
        <f t="shared" si="19"/>
        <v>2.4</v>
      </c>
      <c r="R275" s="22">
        <f t="shared" si="19"/>
        <v>1.6</v>
      </c>
      <c r="T275" s="190"/>
      <c r="U275" s="190"/>
      <c r="V275" s="190"/>
    </row>
    <row r="276" spans="1:22" ht="12.75" customHeight="1">
      <c r="A276" s="4"/>
      <c r="B276" s="16"/>
      <c r="C276" s="16"/>
      <c r="D276" s="12"/>
      <c r="E276" s="9"/>
      <c r="F276" s="9"/>
      <c r="G276" s="4"/>
      <c r="H276" s="10"/>
      <c r="I276" s="10"/>
      <c r="J276" s="10"/>
      <c r="K276" s="10"/>
      <c r="L276" s="10"/>
      <c r="M276" s="10"/>
      <c r="N276" s="10"/>
      <c r="O276" s="10"/>
      <c r="P276" s="11"/>
      <c r="Q276" s="11"/>
      <c r="R276" s="11"/>
      <c r="T276" s="190"/>
      <c r="U276" s="190"/>
      <c r="V276" s="190"/>
    </row>
    <row r="277" spans="1:22" ht="12.75" customHeight="1">
      <c r="A277" s="249" t="s">
        <v>156</v>
      </c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T277" s="190"/>
      <c r="U277" s="190"/>
      <c r="V277" s="190"/>
    </row>
    <row r="278" spans="1:22" ht="12.75" customHeight="1">
      <c r="A278" s="255" t="s">
        <v>6</v>
      </c>
      <c r="B278" s="247" t="s">
        <v>9</v>
      </c>
      <c r="C278" s="247" t="s">
        <v>17</v>
      </c>
      <c r="D278" s="259" t="s">
        <v>15</v>
      </c>
      <c r="E278" s="238" t="s">
        <v>16</v>
      </c>
      <c r="F278" s="243" t="s">
        <v>50</v>
      </c>
      <c r="G278" s="246" t="s">
        <v>1</v>
      </c>
      <c r="H278" s="238" t="s">
        <v>2</v>
      </c>
      <c r="I278" s="238"/>
      <c r="J278" s="242"/>
      <c r="K278" s="242"/>
      <c r="L278" s="242"/>
      <c r="M278" s="242"/>
      <c r="N278" s="242"/>
      <c r="O278" s="242"/>
      <c r="P278" s="238" t="s">
        <v>0</v>
      </c>
      <c r="Q278" s="238"/>
      <c r="R278" s="238"/>
      <c r="T278" s="190"/>
      <c r="U278" s="190"/>
      <c r="V278" s="190"/>
    </row>
    <row r="279" spans="1:22" ht="35.25" customHeight="1">
      <c r="A279" s="255"/>
      <c r="B279" s="248"/>
      <c r="C279" s="247"/>
      <c r="D279" s="246"/>
      <c r="E279" s="242"/>
      <c r="F279" s="244"/>
      <c r="G279" s="246"/>
      <c r="H279" s="237" t="s">
        <v>3</v>
      </c>
      <c r="I279" s="237"/>
      <c r="J279" s="242" t="s">
        <v>4</v>
      </c>
      <c r="K279" s="242"/>
      <c r="L279" s="242"/>
      <c r="M279" s="242"/>
      <c r="N279" s="242"/>
      <c r="O279" s="242"/>
      <c r="P279" s="237" t="s">
        <v>3</v>
      </c>
      <c r="Q279" s="238" t="s">
        <v>4</v>
      </c>
      <c r="R279" s="238"/>
      <c r="T279" s="190"/>
      <c r="U279" s="190"/>
      <c r="V279" s="190"/>
    </row>
    <row r="280" spans="1:22" ht="41.25" customHeight="1">
      <c r="A280" s="255"/>
      <c r="B280" s="248"/>
      <c r="C280" s="247"/>
      <c r="D280" s="246"/>
      <c r="E280" s="242"/>
      <c r="F280" s="245"/>
      <c r="G280" s="246"/>
      <c r="H280" s="33" t="s">
        <v>183</v>
      </c>
      <c r="I280" s="34" t="s">
        <v>8</v>
      </c>
      <c r="J280" s="35" t="s">
        <v>236</v>
      </c>
      <c r="K280" s="35" t="s">
        <v>237</v>
      </c>
      <c r="L280" s="35" t="s">
        <v>93</v>
      </c>
      <c r="M280" s="35" t="s">
        <v>238</v>
      </c>
      <c r="N280" s="35" t="s">
        <v>52</v>
      </c>
      <c r="O280" s="36" t="s">
        <v>8</v>
      </c>
      <c r="P280" s="237"/>
      <c r="Q280" s="18" t="s">
        <v>7</v>
      </c>
      <c r="R280" s="36" t="s">
        <v>8</v>
      </c>
      <c r="T280" s="190"/>
      <c r="U280" s="190"/>
      <c r="V280" s="190"/>
    </row>
    <row r="281" spans="1:22" ht="24" customHeight="1">
      <c r="A281" s="21">
        <v>1</v>
      </c>
      <c r="B281" s="7" t="s">
        <v>10</v>
      </c>
      <c r="C281" s="7">
        <v>2</v>
      </c>
      <c r="D281" s="67" t="s">
        <v>102</v>
      </c>
      <c r="E281" s="180" t="s">
        <v>203</v>
      </c>
      <c r="F281" s="97" t="s">
        <v>52</v>
      </c>
      <c r="G281" s="76" t="s">
        <v>36</v>
      </c>
      <c r="H281" s="71">
        <v>120</v>
      </c>
      <c r="I281" s="83">
        <v>0</v>
      </c>
      <c r="J281" s="55"/>
      <c r="K281" s="55"/>
      <c r="L281" s="55"/>
      <c r="M281" s="55"/>
      <c r="N281" s="55">
        <v>120</v>
      </c>
      <c r="O281" s="83">
        <v>0</v>
      </c>
      <c r="P281" s="166">
        <v>4</v>
      </c>
      <c r="Q281" s="166">
        <v>4</v>
      </c>
      <c r="R281" s="166">
        <v>0</v>
      </c>
      <c r="T281" s="190"/>
      <c r="U281" s="190"/>
      <c r="V281" s="190"/>
    </row>
    <row r="282" spans="1:22" ht="23.25" customHeight="1">
      <c r="A282" s="21">
        <v>2</v>
      </c>
      <c r="B282" s="260" t="s">
        <v>12</v>
      </c>
      <c r="C282" s="7">
        <v>3</v>
      </c>
      <c r="D282" s="66" t="s">
        <v>116</v>
      </c>
      <c r="E282" s="117" t="s">
        <v>203</v>
      </c>
      <c r="F282" s="29" t="s">
        <v>52</v>
      </c>
      <c r="G282" s="79" t="s">
        <v>36</v>
      </c>
      <c r="H282" s="55">
        <v>120</v>
      </c>
      <c r="I282" s="83">
        <v>0</v>
      </c>
      <c r="J282" s="55"/>
      <c r="K282" s="55"/>
      <c r="L282" s="55"/>
      <c r="M282" s="55"/>
      <c r="N282" s="55">
        <v>120</v>
      </c>
      <c r="O282" s="55">
        <v>0</v>
      </c>
      <c r="P282" s="166">
        <v>4</v>
      </c>
      <c r="Q282" s="166">
        <v>4</v>
      </c>
      <c r="R282" s="166">
        <v>0</v>
      </c>
      <c r="T282" s="190"/>
      <c r="U282" s="190"/>
      <c r="V282" s="190"/>
    </row>
    <row r="283" spans="1:22" ht="24" customHeight="1">
      <c r="A283" s="21">
        <v>3</v>
      </c>
      <c r="B283" s="260"/>
      <c r="C283" s="7">
        <v>4</v>
      </c>
      <c r="D283" s="66" t="s">
        <v>126</v>
      </c>
      <c r="E283" s="117" t="s">
        <v>203</v>
      </c>
      <c r="F283" s="107" t="s">
        <v>52</v>
      </c>
      <c r="G283" s="76" t="s">
        <v>36</v>
      </c>
      <c r="H283" s="71">
        <v>120</v>
      </c>
      <c r="I283" s="71">
        <v>0</v>
      </c>
      <c r="J283" s="75"/>
      <c r="K283" s="145"/>
      <c r="L283" s="55"/>
      <c r="M283" s="55"/>
      <c r="N283" s="55">
        <v>120</v>
      </c>
      <c r="O283" s="71">
        <v>0</v>
      </c>
      <c r="P283" s="179">
        <v>4</v>
      </c>
      <c r="Q283" s="166">
        <v>4</v>
      </c>
      <c r="R283" s="166">
        <v>0</v>
      </c>
      <c r="T283" s="190"/>
      <c r="U283" s="190"/>
      <c r="V283" s="190"/>
    </row>
    <row r="284" spans="1:22" ht="24.75" customHeight="1">
      <c r="A284" s="21">
        <v>4</v>
      </c>
      <c r="B284" s="239" t="s">
        <v>22</v>
      </c>
      <c r="C284" s="7">
        <v>5</v>
      </c>
      <c r="D284" s="66" t="s">
        <v>133</v>
      </c>
      <c r="E284" s="117" t="s">
        <v>111</v>
      </c>
      <c r="F284" s="29" t="s">
        <v>52</v>
      </c>
      <c r="G284" s="55" t="s">
        <v>36</v>
      </c>
      <c r="H284" s="55">
        <v>80</v>
      </c>
      <c r="I284" s="55">
        <v>0</v>
      </c>
      <c r="J284" s="55"/>
      <c r="K284" s="146"/>
      <c r="L284" s="55"/>
      <c r="M284" s="55"/>
      <c r="N284" s="55">
        <v>80</v>
      </c>
      <c r="O284" s="71">
        <v>0</v>
      </c>
      <c r="P284" s="166">
        <v>3</v>
      </c>
      <c r="Q284" s="173">
        <v>3</v>
      </c>
      <c r="R284" s="166">
        <v>0</v>
      </c>
      <c r="T284" s="190"/>
      <c r="U284" s="190"/>
      <c r="V284" s="190"/>
    </row>
    <row r="285" spans="1:22" ht="27" customHeight="1">
      <c r="A285" s="21">
        <v>5</v>
      </c>
      <c r="B285" s="241"/>
      <c r="C285" s="7">
        <v>6</v>
      </c>
      <c r="D285" s="155" t="s">
        <v>210</v>
      </c>
      <c r="E285" s="175" t="s">
        <v>111</v>
      </c>
      <c r="F285" s="107" t="s">
        <v>52</v>
      </c>
      <c r="G285" s="76" t="s">
        <v>36</v>
      </c>
      <c r="H285" s="71">
        <v>80</v>
      </c>
      <c r="I285" s="71">
        <v>0</v>
      </c>
      <c r="J285" s="75"/>
      <c r="K285" s="144"/>
      <c r="L285" s="71"/>
      <c r="M285" s="71"/>
      <c r="N285" s="71">
        <v>80</v>
      </c>
      <c r="O285" s="169">
        <v>0</v>
      </c>
      <c r="P285" s="169">
        <v>3</v>
      </c>
      <c r="Q285" s="173">
        <v>3</v>
      </c>
      <c r="R285" s="169">
        <v>0</v>
      </c>
      <c r="T285" s="190"/>
      <c r="U285" s="190"/>
      <c r="V285" s="190"/>
    </row>
    <row r="286" spans="1:22" ht="12.75" customHeight="1">
      <c r="A286" s="256" t="s">
        <v>39</v>
      </c>
      <c r="B286" s="257"/>
      <c r="C286" s="257"/>
      <c r="D286" s="257"/>
      <c r="E286" s="257"/>
      <c r="F286" s="257"/>
      <c r="G286" s="258"/>
      <c r="H286" s="22">
        <f aca="true" t="shared" si="20" ref="H286:R286">SUM(H281:H285)</f>
        <v>520</v>
      </c>
      <c r="I286" s="22">
        <f t="shared" si="20"/>
        <v>0</v>
      </c>
      <c r="J286" s="22">
        <f t="shared" si="20"/>
        <v>0</v>
      </c>
      <c r="K286" s="22">
        <f t="shared" si="20"/>
        <v>0</v>
      </c>
      <c r="L286" s="22">
        <f t="shared" si="20"/>
        <v>0</v>
      </c>
      <c r="M286" s="22">
        <f t="shared" si="20"/>
        <v>0</v>
      </c>
      <c r="N286" s="22">
        <f t="shared" si="20"/>
        <v>520</v>
      </c>
      <c r="O286" s="22">
        <f t="shared" si="20"/>
        <v>0</v>
      </c>
      <c r="P286" s="22">
        <f t="shared" si="20"/>
        <v>18</v>
      </c>
      <c r="Q286" s="22">
        <f t="shared" si="20"/>
        <v>18</v>
      </c>
      <c r="R286" s="22">
        <f t="shared" si="20"/>
        <v>0</v>
      </c>
      <c r="T286" s="190"/>
      <c r="U286" s="190"/>
      <c r="V286" s="190"/>
    </row>
    <row r="287" spans="20:22" ht="18.75" customHeight="1">
      <c r="T287" s="190"/>
      <c r="U287" s="190"/>
      <c r="V287" s="190"/>
    </row>
    <row r="288" spans="1:22" ht="12.75" customHeight="1">
      <c r="A288" s="62" t="s">
        <v>27</v>
      </c>
      <c r="P288" s="11"/>
      <c r="T288" s="190"/>
      <c r="U288" s="190"/>
      <c r="V288" s="190"/>
    </row>
    <row r="289" spans="1:22" ht="15.75" customHeight="1">
      <c r="A289" s="289" t="s">
        <v>28</v>
      </c>
      <c r="B289" s="290"/>
      <c r="C289" s="290"/>
      <c r="D289" s="290"/>
      <c r="E289" s="290"/>
      <c r="F289" s="291"/>
      <c r="G289" s="264" t="s">
        <v>29</v>
      </c>
      <c r="H289" s="264"/>
      <c r="I289" s="264"/>
      <c r="J289" s="264"/>
      <c r="K289" s="264"/>
      <c r="L289" s="264" t="s">
        <v>32</v>
      </c>
      <c r="M289" s="264"/>
      <c r="N289" s="264"/>
      <c r="O289" s="264"/>
      <c r="P289" s="11"/>
      <c r="T289" s="190"/>
      <c r="U289" s="190"/>
      <c r="V289" s="190"/>
    </row>
    <row r="290" spans="1:22" ht="45" customHeight="1">
      <c r="A290" s="292"/>
      <c r="B290" s="293"/>
      <c r="C290" s="293"/>
      <c r="D290" s="293"/>
      <c r="E290" s="293"/>
      <c r="F290" s="294"/>
      <c r="G290" s="250" t="s">
        <v>30</v>
      </c>
      <c r="H290" s="250"/>
      <c r="I290" s="250" t="s">
        <v>31</v>
      </c>
      <c r="J290" s="250"/>
      <c r="K290" s="250"/>
      <c r="L290" s="251" t="s">
        <v>33</v>
      </c>
      <c r="M290" s="252"/>
      <c r="N290" s="250" t="s">
        <v>46</v>
      </c>
      <c r="O290" s="250"/>
      <c r="P290" s="11"/>
      <c r="T290" s="190"/>
      <c r="U290" s="190"/>
      <c r="V290" s="190"/>
    </row>
    <row r="291" spans="1:22" ht="12.75" customHeight="1">
      <c r="A291" s="213" t="s">
        <v>159</v>
      </c>
      <c r="B291" s="214"/>
      <c r="C291" s="214"/>
      <c r="D291" s="214"/>
      <c r="E291" s="214"/>
      <c r="F291" s="215"/>
      <c r="G291" s="219">
        <v>120</v>
      </c>
      <c r="H291" s="219"/>
      <c r="I291" s="218">
        <f>G291/H102</f>
        <v>0.07228915662650602</v>
      </c>
      <c r="J291" s="219"/>
      <c r="K291" s="219"/>
      <c r="L291" s="216">
        <v>20</v>
      </c>
      <c r="M291" s="217"/>
      <c r="N291" s="218">
        <f aca="true" t="shared" si="21" ref="N291:N299">L291/180</f>
        <v>0.1111111111111111</v>
      </c>
      <c r="O291" s="219"/>
      <c r="P291" s="11"/>
      <c r="T291" s="190"/>
      <c r="U291" s="190"/>
      <c r="V291" s="190"/>
    </row>
    <row r="292" spans="1:22" ht="12.75" customHeight="1">
      <c r="A292" s="213" t="s">
        <v>162</v>
      </c>
      <c r="B292" s="214"/>
      <c r="C292" s="214"/>
      <c r="D292" s="214"/>
      <c r="E292" s="214"/>
      <c r="F292" s="215"/>
      <c r="G292" s="219">
        <v>15</v>
      </c>
      <c r="H292" s="219"/>
      <c r="I292" s="218">
        <f>G292/H102</f>
        <v>0.009036144578313253</v>
      </c>
      <c r="J292" s="219"/>
      <c r="K292" s="219"/>
      <c r="L292" s="216">
        <v>2</v>
      </c>
      <c r="M292" s="217"/>
      <c r="N292" s="218">
        <f>L292/180</f>
        <v>0.011111111111111112</v>
      </c>
      <c r="O292" s="219"/>
      <c r="P292" s="11"/>
      <c r="T292" s="190"/>
      <c r="U292" s="190"/>
      <c r="V292" s="190"/>
    </row>
    <row r="293" spans="1:22" ht="12.75" customHeight="1">
      <c r="A293" s="213" t="s">
        <v>160</v>
      </c>
      <c r="B293" s="214"/>
      <c r="C293" s="214"/>
      <c r="D293" s="214"/>
      <c r="E293" s="214"/>
      <c r="F293" s="215"/>
      <c r="G293" s="219">
        <v>30</v>
      </c>
      <c r="H293" s="219"/>
      <c r="I293" s="218">
        <f>G293/H102</f>
        <v>0.018072289156626505</v>
      </c>
      <c r="J293" s="219"/>
      <c r="K293" s="219"/>
      <c r="L293" s="216">
        <v>5</v>
      </c>
      <c r="M293" s="217"/>
      <c r="N293" s="218">
        <f t="shared" si="21"/>
        <v>0.027777777777777776</v>
      </c>
      <c r="O293" s="219"/>
      <c r="P293" s="11"/>
      <c r="T293" s="190"/>
      <c r="U293" s="190"/>
      <c r="V293" s="190"/>
    </row>
    <row r="294" spans="1:22" ht="12.75" customHeight="1">
      <c r="A294" s="213" t="s">
        <v>170</v>
      </c>
      <c r="B294" s="214"/>
      <c r="C294" s="214"/>
      <c r="D294" s="214"/>
      <c r="E294" s="214"/>
      <c r="F294" s="215"/>
      <c r="G294" s="219">
        <v>25</v>
      </c>
      <c r="H294" s="219"/>
      <c r="I294" s="218">
        <f>G294/H102</f>
        <v>0.015060240963855422</v>
      </c>
      <c r="J294" s="219"/>
      <c r="K294" s="219"/>
      <c r="L294" s="216">
        <v>4</v>
      </c>
      <c r="M294" s="217"/>
      <c r="N294" s="218">
        <f>L294/180</f>
        <v>0.022222222222222223</v>
      </c>
      <c r="O294" s="219"/>
      <c r="P294" s="11"/>
      <c r="T294" s="190"/>
      <c r="U294" s="190"/>
      <c r="V294" s="190"/>
    </row>
    <row r="295" spans="1:22" ht="12.75" customHeight="1">
      <c r="A295" s="213" t="s">
        <v>201</v>
      </c>
      <c r="B295" s="214"/>
      <c r="C295" s="214"/>
      <c r="D295" s="214"/>
      <c r="E295" s="214"/>
      <c r="F295" s="215"/>
      <c r="G295" s="216">
        <v>45</v>
      </c>
      <c r="H295" s="217"/>
      <c r="I295" s="218">
        <f>G295/H102</f>
        <v>0.02710843373493976</v>
      </c>
      <c r="J295" s="219"/>
      <c r="K295" s="219"/>
      <c r="L295" s="216">
        <v>6</v>
      </c>
      <c r="M295" s="217"/>
      <c r="N295" s="253">
        <f>L295/180</f>
        <v>0.03333333333333333</v>
      </c>
      <c r="O295" s="254"/>
      <c r="P295" s="11"/>
      <c r="T295" s="190"/>
      <c r="U295" s="190"/>
      <c r="V295" s="190"/>
    </row>
    <row r="296" spans="1:22" ht="12.75" customHeight="1">
      <c r="A296" s="213" t="s">
        <v>161</v>
      </c>
      <c r="B296" s="214"/>
      <c r="C296" s="214"/>
      <c r="D296" s="214"/>
      <c r="E296" s="214"/>
      <c r="F296" s="215"/>
      <c r="G296" s="219">
        <v>180</v>
      </c>
      <c r="H296" s="219"/>
      <c r="I296" s="218">
        <f>G296/H102</f>
        <v>0.10843373493975904</v>
      </c>
      <c r="J296" s="219"/>
      <c r="K296" s="219"/>
      <c r="L296" s="216">
        <v>10</v>
      </c>
      <c r="M296" s="217"/>
      <c r="N296" s="218">
        <f t="shared" si="21"/>
        <v>0.05555555555555555</v>
      </c>
      <c r="O296" s="219"/>
      <c r="P296" s="11"/>
      <c r="T296" s="190"/>
      <c r="U296" s="190"/>
      <c r="V296" s="190"/>
    </row>
    <row r="297" spans="1:22" ht="12.75" customHeight="1">
      <c r="A297" s="213" t="s">
        <v>157</v>
      </c>
      <c r="B297" s="214"/>
      <c r="C297" s="214"/>
      <c r="D297" s="214"/>
      <c r="E297" s="214"/>
      <c r="F297" s="215"/>
      <c r="G297" s="219">
        <v>60</v>
      </c>
      <c r="H297" s="219"/>
      <c r="I297" s="218">
        <f>G297/H102</f>
        <v>0.03614457831325301</v>
      </c>
      <c r="J297" s="219"/>
      <c r="K297" s="219"/>
      <c r="L297" s="216">
        <v>4</v>
      </c>
      <c r="M297" s="217"/>
      <c r="N297" s="218">
        <f>L297/180</f>
        <v>0.022222222222222223</v>
      </c>
      <c r="O297" s="219"/>
      <c r="P297" s="2"/>
      <c r="T297" s="190"/>
      <c r="U297" s="190"/>
      <c r="V297" s="190"/>
    </row>
    <row r="298" spans="1:22" ht="12.75" customHeight="1">
      <c r="A298" s="213" t="s">
        <v>158</v>
      </c>
      <c r="B298" s="214"/>
      <c r="C298" s="214"/>
      <c r="D298" s="214"/>
      <c r="E298" s="214"/>
      <c r="F298" s="215"/>
      <c r="G298" s="219">
        <v>520</v>
      </c>
      <c r="H298" s="219"/>
      <c r="I298" s="218">
        <f>G298/H102</f>
        <v>0.3132530120481928</v>
      </c>
      <c r="J298" s="219"/>
      <c r="K298" s="219"/>
      <c r="L298" s="216">
        <v>18</v>
      </c>
      <c r="M298" s="217"/>
      <c r="N298" s="218">
        <f>L298/180</f>
        <v>0.1</v>
      </c>
      <c r="O298" s="219"/>
      <c r="P298" s="2"/>
      <c r="T298" s="190"/>
      <c r="U298" s="190"/>
      <c r="V298" s="190"/>
    </row>
    <row r="299" spans="1:22" ht="17.25" customHeight="1">
      <c r="A299" s="296" t="s">
        <v>39</v>
      </c>
      <c r="B299" s="297"/>
      <c r="C299" s="297"/>
      <c r="D299" s="297"/>
      <c r="E299" s="297"/>
      <c r="F299" s="298"/>
      <c r="G299" s="223">
        <f>SUM(G291:H298)</f>
        <v>995</v>
      </c>
      <c r="H299" s="223"/>
      <c r="I299" s="224">
        <f>G299/H102</f>
        <v>0.5993975903614458</v>
      </c>
      <c r="J299" s="223"/>
      <c r="K299" s="223"/>
      <c r="L299" s="225">
        <f>SUM(L291:L298)</f>
        <v>69</v>
      </c>
      <c r="M299" s="226"/>
      <c r="N299" s="224">
        <f t="shared" si="21"/>
        <v>0.38333333333333336</v>
      </c>
      <c r="O299" s="223"/>
      <c r="P299" s="11"/>
      <c r="T299" s="190"/>
      <c r="U299" s="190"/>
      <c r="V299" s="190"/>
    </row>
    <row r="300" ht="26.25" customHeight="1"/>
    <row r="301" spans="1:15" ht="12.75" customHeight="1">
      <c r="A301" s="303" t="s">
        <v>26</v>
      </c>
      <c r="B301" s="303"/>
      <c r="C301" s="303"/>
      <c r="D301" s="303"/>
      <c r="E301" s="303"/>
      <c r="F301" s="303"/>
      <c r="G301" s="264" t="s">
        <v>29</v>
      </c>
      <c r="H301" s="264"/>
      <c r="I301" s="264"/>
      <c r="J301" s="264"/>
      <c r="K301" s="264"/>
      <c r="L301" s="264" t="s">
        <v>32</v>
      </c>
      <c r="M301" s="264"/>
      <c r="N301" s="264"/>
      <c r="O301" s="264"/>
    </row>
    <row r="302" spans="1:15" ht="50.25" customHeight="1">
      <c r="A302" s="303"/>
      <c r="B302" s="303"/>
      <c r="C302" s="303"/>
      <c r="D302" s="303"/>
      <c r="E302" s="303"/>
      <c r="F302" s="303"/>
      <c r="G302" s="250" t="s">
        <v>30</v>
      </c>
      <c r="H302" s="250"/>
      <c r="I302" s="250" t="s">
        <v>31</v>
      </c>
      <c r="J302" s="250"/>
      <c r="K302" s="250"/>
      <c r="L302" s="251" t="s">
        <v>33</v>
      </c>
      <c r="M302" s="252"/>
      <c r="N302" s="250" t="s">
        <v>46</v>
      </c>
      <c r="O302" s="250"/>
    </row>
    <row r="303" spans="1:15" ht="20.25" customHeight="1">
      <c r="A303" s="302" t="s">
        <v>188</v>
      </c>
      <c r="B303" s="300"/>
      <c r="C303" s="300"/>
      <c r="D303" s="300"/>
      <c r="E303" s="300"/>
      <c r="F303" s="301"/>
      <c r="G303" s="219">
        <f>I102</f>
        <v>2865</v>
      </c>
      <c r="H303" s="219"/>
      <c r="I303" s="218">
        <f>G303/(G303+G304)</f>
        <v>0.6187904967602592</v>
      </c>
      <c r="J303" s="219"/>
      <c r="K303" s="219"/>
      <c r="L303" s="216">
        <f>R102</f>
        <v>112.6</v>
      </c>
      <c r="M303" s="217"/>
      <c r="N303" s="218">
        <f>L303/180</f>
        <v>0.6255555555555555</v>
      </c>
      <c r="O303" s="219"/>
    </row>
    <row r="304" spans="1:15" ht="22.5" customHeight="1">
      <c r="A304" s="299" t="s">
        <v>62</v>
      </c>
      <c r="B304" s="300"/>
      <c r="C304" s="300"/>
      <c r="D304" s="300"/>
      <c r="E304" s="300"/>
      <c r="F304" s="301"/>
      <c r="G304" s="219">
        <f>H104</f>
        <v>1765</v>
      </c>
      <c r="H304" s="219"/>
      <c r="I304" s="218">
        <f>G304/(G303+G304)</f>
        <v>0.38120950323974084</v>
      </c>
      <c r="J304" s="219"/>
      <c r="K304" s="219"/>
      <c r="L304" s="216">
        <f>Q102</f>
        <v>67.4</v>
      </c>
      <c r="M304" s="217"/>
      <c r="N304" s="218">
        <f>L304/180</f>
        <v>0.37444444444444447</v>
      </c>
      <c r="O304" s="219"/>
    </row>
    <row r="305" ht="22.5" customHeight="1"/>
    <row r="306" ht="12.75" customHeight="1">
      <c r="A306" s="184" t="s">
        <v>215</v>
      </c>
    </row>
    <row r="307" spans="1:15" ht="12.75" customHeight="1">
      <c r="A307" s="227" t="s">
        <v>216</v>
      </c>
      <c r="B307" s="228"/>
      <c r="C307" s="228"/>
      <c r="D307" s="228"/>
      <c r="E307" s="228"/>
      <c r="F307" s="229"/>
      <c r="G307" s="233" t="s">
        <v>29</v>
      </c>
      <c r="H307" s="233"/>
      <c r="I307" s="233"/>
      <c r="J307" s="233"/>
      <c r="K307" s="233"/>
      <c r="L307" s="233" t="s">
        <v>32</v>
      </c>
      <c r="M307" s="233"/>
      <c r="N307" s="233"/>
      <c r="O307" s="233"/>
    </row>
    <row r="308" spans="1:15" ht="47.25" customHeight="1">
      <c r="A308" s="230"/>
      <c r="B308" s="231"/>
      <c r="C308" s="231"/>
      <c r="D308" s="231"/>
      <c r="E308" s="231"/>
      <c r="F308" s="232"/>
      <c r="G308" s="234" t="s">
        <v>30</v>
      </c>
      <c r="H308" s="234"/>
      <c r="I308" s="234" t="s">
        <v>31</v>
      </c>
      <c r="J308" s="234"/>
      <c r="K308" s="234"/>
      <c r="L308" s="235" t="s">
        <v>33</v>
      </c>
      <c r="M308" s="236"/>
      <c r="N308" s="234" t="s">
        <v>46</v>
      </c>
      <c r="O308" s="234"/>
    </row>
    <row r="309" spans="1:15" ht="12.75" customHeight="1">
      <c r="A309" s="213" t="s">
        <v>217</v>
      </c>
      <c r="B309" s="214"/>
      <c r="C309" s="214"/>
      <c r="D309" s="214"/>
      <c r="E309" s="214"/>
      <c r="F309" s="215"/>
      <c r="G309" s="216">
        <v>670</v>
      </c>
      <c r="H309" s="217"/>
      <c r="I309" s="218">
        <f>G309/H102</f>
        <v>0.4036144578313253</v>
      </c>
      <c r="J309" s="219"/>
      <c r="K309" s="219"/>
      <c r="L309" s="216">
        <v>94</v>
      </c>
      <c r="M309" s="217"/>
      <c r="N309" s="218">
        <f>L309/180</f>
        <v>0.5222222222222223</v>
      </c>
      <c r="O309" s="219"/>
    </row>
    <row r="310" spans="1:15" ht="12.75" customHeight="1">
      <c r="A310" s="213" t="s">
        <v>218</v>
      </c>
      <c r="B310" s="214"/>
      <c r="C310" s="214"/>
      <c r="D310" s="214"/>
      <c r="E310" s="214"/>
      <c r="F310" s="215"/>
      <c r="G310" s="216">
        <v>90</v>
      </c>
      <c r="H310" s="217"/>
      <c r="I310" s="218">
        <f>G310/H102</f>
        <v>0.05421686746987952</v>
      </c>
      <c r="J310" s="219"/>
      <c r="K310" s="219"/>
      <c r="L310" s="216">
        <v>24</v>
      </c>
      <c r="M310" s="217"/>
      <c r="N310" s="218">
        <f>L310/180</f>
        <v>0.13333333333333333</v>
      </c>
      <c r="O310" s="219"/>
    </row>
    <row r="311" spans="1:15" ht="12.75" customHeight="1">
      <c r="A311" s="213" t="s">
        <v>219</v>
      </c>
      <c r="B311" s="214"/>
      <c r="C311" s="214"/>
      <c r="D311" s="214"/>
      <c r="E311" s="214"/>
      <c r="F311" s="215"/>
      <c r="G311" s="216">
        <v>520</v>
      </c>
      <c r="H311" s="217"/>
      <c r="I311" s="218">
        <f>G311/H102</f>
        <v>0.3132530120481928</v>
      </c>
      <c r="J311" s="219"/>
      <c r="K311" s="219"/>
      <c r="L311" s="216">
        <v>18</v>
      </c>
      <c r="M311" s="217"/>
      <c r="N311" s="218">
        <f>L311/180</f>
        <v>0.1</v>
      </c>
      <c r="O311" s="219"/>
    </row>
    <row r="312" spans="1:15" ht="12.75" customHeight="1">
      <c r="A312" s="220" t="s">
        <v>39</v>
      </c>
      <c r="B312" s="221"/>
      <c r="C312" s="221"/>
      <c r="D312" s="221"/>
      <c r="E312" s="221"/>
      <c r="F312" s="222"/>
      <c r="G312" s="223">
        <f>SUM(G309:H311)</f>
        <v>1280</v>
      </c>
      <c r="H312" s="223"/>
      <c r="I312" s="224">
        <f>G312/H102</f>
        <v>0.7710843373493976</v>
      </c>
      <c r="J312" s="223"/>
      <c r="K312" s="223"/>
      <c r="L312" s="225">
        <f>SUM(L309:L311)</f>
        <v>136</v>
      </c>
      <c r="M312" s="226"/>
      <c r="N312" s="224">
        <f>L312/180</f>
        <v>0.7555555555555555</v>
      </c>
      <c r="O312" s="223"/>
    </row>
    <row r="313" ht="12.75" customHeight="1"/>
    <row r="314" ht="12.75" customHeight="1"/>
    <row r="315" spans="1:18" ht="12.75" customHeight="1">
      <c r="A315" s="208" t="s">
        <v>68</v>
      </c>
      <c r="B315" s="208"/>
      <c r="C315" s="208"/>
      <c r="D315" s="208"/>
      <c r="E315" s="208"/>
      <c r="G315" s="43"/>
      <c r="H315" s="208" t="s">
        <v>249</v>
      </c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</row>
    <row r="316" spans="1:18" ht="24.75" customHeight="1">
      <c r="A316" s="42"/>
      <c r="B316" s="42"/>
      <c r="C316" s="42"/>
      <c r="D316" s="42"/>
      <c r="E316" s="42"/>
      <c r="G316" s="43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</row>
    <row r="317" spans="1:18" ht="12.75" customHeight="1">
      <c r="A317" s="211" t="s">
        <v>258</v>
      </c>
      <c r="B317" s="211"/>
      <c r="C317" s="211"/>
      <c r="D317" s="211"/>
      <c r="E317" s="211"/>
      <c r="H317" s="211" t="s">
        <v>259</v>
      </c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</row>
    <row r="318" spans="1:18" ht="9" customHeight="1">
      <c r="A318" s="208" t="s">
        <v>69</v>
      </c>
      <c r="B318" s="208"/>
      <c r="C318" s="208"/>
      <c r="D318" s="208"/>
      <c r="E318" s="208"/>
      <c r="G318" s="44"/>
      <c r="H318" s="210" t="s">
        <v>70</v>
      </c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</row>
    <row r="319" spans="1:18" ht="12.75" customHeight="1">
      <c r="A319" s="208" t="s">
        <v>71</v>
      </c>
      <c r="B319" s="208"/>
      <c r="C319" s="208"/>
      <c r="D319" s="208"/>
      <c r="E319" s="208"/>
      <c r="G319" s="43"/>
      <c r="H319" s="208" t="s">
        <v>72</v>
      </c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</row>
    <row r="320" spans="1:14" ht="12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</row>
    <row r="321" spans="1:5" ht="12.75" customHeight="1">
      <c r="A321" s="42"/>
      <c r="B321" s="42"/>
      <c r="C321" s="42"/>
      <c r="D321" s="42"/>
      <c r="E321" s="42"/>
    </row>
    <row r="322" spans="1:18" ht="12.75" customHeight="1">
      <c r="A322" s="208" t="s">
        <v>187</v>
      </c>
      <c r="B322" s="208"/>
      <c r="C322" s="208"/>
      <c r="D322" s="208"/>
      <c r="E322" s="208"/>
      <c r="H322" s="208" t="s">
        <v>214</v>
      </c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</row>
    <row r="323" spans="1:5" ht="24.75" customHeight="1">
      <c r="A323" s="42"/>
      <c r="B323" s="42"/>
      <c r="C323" s="42"/>
      <c r="D323" s="42"/>
      <c r="E323" s="42"/>
    </row>
    <row r="324" spans="1:18" ht="12.75" customHeight="1">
      <c r="A324" s="211" t="s">
        <v>260</v>
      </c>
      <c r="B324" s="211"/>
      <c r="C324" s="211"/>
      <c r="D324" s="211"/>
      <c r="E324" s="211"/>
      <c r="H324" s="211" t="s">
        <v>261</v>
      </c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</row>
    <row r="325" spans="1:18" ht="7.5" customHeight="1">
      <c r="A325" s="208" t="s">
        <v>73</v>
      </c>
      <c r="B325" s="208"/>
      <c r="C325" s="208"/>
      <c r="D325" s="208"/>
      <c r="E325" s="208"/>
      <c r="G325" s="44"/>
      <c r="H325" s="210" t="s">
        <v>70</v>
      </c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</row>
    <row r="326" spans="1:18" ht="12.75" customHeight="1">
      <c r="A326" s="208" t="s">
        <v>71</v>
      </c>
      <c r="B326" s="208"/>
      <c r="C326" s="208"/>
      <c r="D326" s="208"/>
      <c r="E326" s="208"/>
      <c r="G326" s="43"/>
      <c r="H326" s="208" t="s">
        <v>72</v>
      </c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</row>
    <row r="327" spans="1:18" ht="12.75" customHeight="1">
      <c r="A327" s="42"/>
      <c r="B327" s="42"/>
      <c r="C327" s="42"/>
      <c r="D327" s="42"/>
      <c r="E327" s="42"/>
      <c r="G327" s="43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</row>
    <row r="328" spans="1:5" ht="12.75" customHeight="1">
      <c r="A328" s="42"/>
      <c r="B328" s="45"/>
      <c r="C328" s="45"/>
      <c r="D328" s="45"/>
      <c r="E328" s="45"/>
    </row>
    <row r="329" spans="1:25" ht="12.75" customHeight="1">
      <c r="A329" s="201" t="s">
        <v>250</v>
      </c>
      <c r="B329" s="201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158"/>
      <c r="U329" s="158"/>
      <c r="V329" s="158"/>
      <c r="W329" s="158"/>
      <c r="X329" s="158"/>
      <c r="Y329" s="158"/>
    </row>
    <row r="330" spans="1:25" ht="12.75" customHeight="1">
      <c r="A330" s="201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158"/>
      <c r="U330" s="158"/>
      <c r="V330" s="158"/>
      <c r="W330" s="158"/>
      <c r="X330" s="158"/>
      <c r="Y330" s="158"/>
    </row>
    <row r="331" spans="1:25" ht="12.75" customHeight="1">
      <c r="A331" s="201"/>
      <c r="B331" s="201"/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158"/>
      <c r="U331" s="158"/>
      <c r="V331" s="158"/>
      <c r="W331" s="158"/>
      <c r="X331" s="158"/>
      <c r="Y331" s="158"/>
    </row>
    <row r="332" spans="1:25" ht="12.75" customHeight="1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58"/>
      <c r="T332" s="158"/>
      <c r="U332" s="158"/>
      <c r="V332" s="158"/>
      <c r="W332" s="158"/>
      <c r="X332" s="158"/>
      <c r="Y332" s="158"/>
    </row>
    <row r="333" spans="1:25" ht="12.75" customHeight="1">
      <c r="A333" s="201" t="s">
        <v>251</v>
      </c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158"/>
      <c r="U333" s="158"/>
      <c r="V333" s="158"/>
      <c r="W333" s="158"/>
      <c r="X333" s="158"/>
      <c r="Y333" s="158"/>
    </row>
    <row r="334" spans="1:25" ht="12.75" customHeight="1">
      <c r="A334" s="201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158"/>
      <c r="U334" s="158"/>
      <c r="V334" s="158"/>
      <c r="W334" s="158"/>
      <c r="X334" s="158"/>
      <c r="Y334" s="158"/>
    </row>
    <row r="335" spans="1:25" ht="12.75" customHeight="1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58"/>
      <c r="T335" s="158"/>
      <c r="U335" s="158"/>
      <c r="V335" s="158"/>
      <c r="W335" s="158"/>
      <c r="X335" s="158"/>
      <c r="Y335" s="158"/>
    </row>
    <row r="336" spans="1:25" ht="10.5" customHeight="1">
      <c r="A336" s="201" t="s">
        <v>252</v>
      </c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158"/>
      <c r="U336" s="158"/>
      <c r="V336" s="158"/>
      <c r="W336" s="158"/>
      <c r="X336" s="158"/>
      <c r="Y336" s="158"/>
    </row>
    <row r="337" spans="1:25" ht="10.5" customHeight="1">
      <c r="A337" s="201"/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158"/>
      <c r="U337" s="158"/>
      <c r="V337" s="158"/>
      <c r="W337" s="158"/>
      <c r="X337" s="158"/>
      <c r="Y337" s="158"/>
    </row>
    <row r="338" spans="1:25" ht="12.7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58"/>
      <c r="T338" s="158"/>
      <c r="U338" s="158"/>
      <c r="V338" s="158"/>
      <c r="W338" s="158"/>
      <c r="X338" s="158"/>
      <c r="Y338" s="158"/>
    </row>
    <row r="339" spans="1:25" ht="12" customHeight="1">
      <c r="A339" s="201" t="s">
        <v>224</v>
      </c>
      <c r="B339" s="201"/>
      <c r="C339" s="201"/>
      <c r="D339" s="201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158"/>
      <c r="U339" s="158"/>
      <c r="V339" s="158"/>
      <c r="W339" s="158"/>
      <c r="X339" s="158"/>
      <c r="Y339" s="158"/>
    </row>
    <row r="340" spans="1:25" ht="9.75" customHeight="1">
      <c r="A340" s="201"/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158"/>
      <c r="U340" s="158"/>
      <c r="V340" s="158"/>
      <c r="W340" s="158"/>
      <c r="X340" s="158"/>
      <c r="Y340" s="158"/>
    </row>
    <row r="341" spans="1:25" ht="12.75" customHeight="1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58"/>
      <c r="T341" s="158"/>
      <c r="U341" s="158"/>
      <c r="V341" s="158"/>
      <c r="W341" s="158"/>
      <c r="X341" s="158"/>
      <c r="Y341" s="158"/>
    </row>
    <row r="342" spans="1:19" ht="12.75" customHeight="1">
      <c r="A342" s="200" t="s">
        <v>254</v>
      </c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</row>
    <row r="343" spans="1:19" ht="19.5" customHeight="1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</row>
    <row r="344" ht="12.75" customHeight="1"/>
    <row r="345" spans="1:19" ht="12.75" customHeight="1">
      <c r="A345" s="201" t="s">
        <v>257</v>
      </c>
      <c r="B345" s="201"/>
      <c r="C345" s="201"/>
      <c r="D345" s="201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</row>
    <row r="346" spans="1:19" ht="12.75" customHeight="1">
      <c r="A346" s="201"/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</row>
    <row r="347" spans="1:19" ht="12.75" customHeight="1">
      <c r="A347" s="201"/>
      <c r="B347" s="201"/>
      <c r="C347" s="201"/>
      <c r="D347" s="201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</row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</sheetData>
  <sheetProtection/>
  <mergeCells count="429">
    <mergeCell ref="A345:S347"/>
    <mergeCell ref="C180:C182"/>
    <mergeCell ref="A301:F302"/>
    <mergeCell ref="P209:R209"/>
    <mergeCell ref="H210:I210"/>
    <mergeCell ref="E151:E152"/>
    <mergeCell ref="J210:O210"/>
    <mergeCell ref="E209:E211"/>
    <mergeCell ref="F209:F211"/>
    <mergeCell ref="H159:O159"/>
    <mergeCell ref="D180:D182"/>
    <mergeCell ref="B284:B285"/>
    <mergeCell ref="P221:P222"/>
    <mergeCell ref="Q221:R221"/>
    <mergeCell ref="P210:P211"/>
    <mergeCell ref="Q210:R210"/>
    <mergeCell ref="A227:G227"/>
    <mergeCell ref="H220:O220"/>
    <mergeCell ref="A217:G217"/>
    <mergeCell ref="B214:B216"/>
    <mergeCell ref="B261:B263"/>
    <mergeCell ref="F220:F222"/>
    <mergeCell ref="E220:E222"/>
    <mergeCell ref="A257:R257"/>
    <mergeCell ref="A239:G239"/>
    <mergeCell ref="B233:B234"/>
    <mergeCell ref="G242:G244"/>
    <mergeCell ref="A241:R241"/>
    <mergeCell ref="A258:A260"/>
    <mergeCell ref="A303:F303"/>
    <mergeCell ref="A298:F298"/>
    <mergeCell ref="I295:K295"/>
    <mergeCell ref="A209:A211"/>
    <mergeCell ref="B209:B211"/>
    <mergeCell ref="C209:C211"/>
    <mergeCell ref="D209:D211"/>
    <mergeCell ref="D220:D222"/>
    <mergeCell ref="B212:B213"/>
    <mergeCell ref="A291:F291"/>
    <mergeCell ref="A326:E326"/>
    <mergeCell ref="H326:R326"/>
    <mergeCell ref="A292:F292"/>
    <mergeCell ref="G294:H294"/>
    <mergeCell ref="I294:K294"/>
    <mergeCell ref="L294:M294"/>
    <mergeCell ref="N294:O294"/>
    <mergeCell ref="A295:F295"/>
    <mergeCell ref="G295:H295"/>
    <mergeCell ref="A299:F299"/>
    <mergeCell ref="A304:F304"/>
    <mergeCell ref="A158:R158"/>
    <mergeCell ref="B150:B153"/>
    <mergeCell ref="A296:F296"/>
    <mergeCell ref="A293:F293"/>
    <mergeCell ref="A297:F297"/>
    <mergeCell ref="B278:B280"/>
    <mergeCell ref="B273:B274"/>
    <mergeCell ref="A278:A280"/>
    <mergeCell ref="A289:F290"/>
    <mergeCell ref="H230:O230"/>
    <mergeCell ref="C220:C222"/>
    <mergeCell ref="A119:R119"/>
    <mergeCell ref="D166:D168"/>
    <mergeCell ref="A220:A222"/>
    <mergeCell ref="G220:G222"/>
    <mergeCell ref="G209:G211"/>
    <mergeCell ref="P147:R147"/>
    <mergeCell ref="B147:B149"/>
    <mergeCell ref="P167:P168"/>
    <mergeCell ref="E230:E232"/>
    <mergeCell ref="F230:F232"/>
    <mergeCell ref="G230:G232"/>
    <mergeCell ref="C100:G100"/>
    <mergeCell ref="A101:G101"/>
    <mergeCell ref="C133:C135"/>
    <mergeCell ref="G180:G182"/>
    <mergeCell ref="A180:A182"/>
    <mergeCell ref="B180:B182"/>
    <mergeCell ref="F25:F26"/>
    <mergeCell ref="A159:A161"/>
    <mergeCell ref="B159:B161"/>
    <mergeCell ref="C159:C161"/>
    <mergeCell ref="B220:B222"/>
    <mergeCell ref="E166:E168"/>
    <mergeCell ref="B22:B47"/>
    <mergeCell ref="A48:G48"/>
    <mergeCell ref="F151:F152"/>
    <mergeCell ref="F147:F149"/>
    <mergeCell ref="A294:F294"/>
    <mergeCell ref="B223:B226"/>
    <mergeCell ref="A219:R219"/>
    <mergeCell ref="N292:O292"/>
    <mergeCell ref="B230:B232"/>
    <mergeCell ref="C230:C232"/>
    <mergeCell ref="D230:D232"/>
    <mergeCell ref="C249:C251"/>
    <mergeCell ref="Q250:R250"/>
    <mergeCell ref="P259:P260"/>
    <mergeCell ref="E180:E182"/>
    <mergeCell ref="C166:C168"/>
    <mergeCell ref="A246:G246"/>
    <mergeCell ref="B258:B260"/>
    <mergeCell ref="C258:C260"/>
    <mergeCell ref="A248:R248"/>
    <mergeCell ref="E249:E251"/>
    <mergeCell ref="P249:R249"/>
    <mergeCell ref="P258:R258"/>
    <mergeCell ref="D258:D260"/>
    <mergeCell ref="A188:A190"/>
    <mergeCell ref="B237:B238"/>
    <mergeCell ref="B169:B172"/>
    <mergeCell ref="B173:B175"/>
    <mergeCell ref="A185:G185"/>
    <mergeCell ref="F180:F182"/>
    <mergeCell ref="B204:B205"/>
    <mergeCell ref="B235:B236"/>
    <mergeCell ref="A208:R208"/>
    <mergeCell ref="A201:A203"/>
    <mergeCell ref="Q259:R259"/>
    <mergeCell ref="H258:O258"/>
    <mergeCell ref="H259:I259"/>
    <mergeCell ref="G249:G251"/>
    <mergeCell ref="D249:D251"/>
    <mergeCell ref="H250:I250"/>
    <mergeCell ref="A255:G255"/>
    <mergeCell ref="F159:F161"/>
    <mergeCell ref="D159:D161"/>
    <mergeCell ref="E159:E161"/>
    <mergeCell ref="G159:G161"/>
    <mergeCell ref="P160:P161"/>
    <mergeCell ref="F166:F168"/>
    <mergeCell ref="A163:G163"/>
    <mergeCell ref="A165:R165"/>
    <mergeCell ref="A166:A168"/>
    <mergeCell ref="B166:B168"/>
    <mergeCell ref="D278:D280"/>
    <mergeCell ref="E278:E280"/>
    <mergeCell ref="C270:C272"/>
    <mergeCell ref="H270:O270"/>
    <mergeCell ref="H271:I271"/>
    <mergeCell ref="F270:F272"/>
    <mergeCell ref="D270:D272"/>
    <mergeCell ref="E270:E272"/>
    <mergeCell ref="A277:R277"/>
    <mergeCell ref="F278:F280"/>
    <mergeCell ref="A270:A272"/>
    <mergeCell ref="B249:B251"/>
    <mergeCell ref="A249:A251"/>
    <mergeCell ref="J259:O259"/>
    <mergeCell ref="E258:E260"/>
    <mergeCell ref="H279:I279"/>
    <mergeCell ref="G278:G280"/>
    <mergeCell ref="G270:G272"/>
    <mergeCell ref="B270:B272"/>
    <mergeCell ref="C278:C280"/>
    <mergeCell ref="A147:A149"/>
    <mergeCell ref="P166:R166"/>
    <mergeCell ref="Q160:R160"/>
    <mergeCell ref="Q167:R167"/>
    <mergeCell ref="H147:O147"/>
    <mergeCell ref="P271:P272"/>
    <mergeCell ref="H166:O166"/>
    <mergeCell ref="H167:I167"/>
    <mergeCell ref="J167:O167"/>
    <mergeCell ref="A269:R269"/>
    <mergeCell ref="P148:P149"/>
    <mergeCell ref="A25:A26"/>
    <mergeCell ref="B127:B129"/>
    <mergeCell ref="Q243:R243"/>
    <mergeCell ref="E147:E149"/>
    <mergeCell ref="F242:F244"/>
    <mergeCell ref="P231:P232"/>
    <mergeCell ref="Q231:R231"/>
    <mergeCell ref="D147:D149"/>
    <mergeCell ref="A242:A244"/>
    <mergeCell ref="Q123:R123"/>
    <mergeCell ref="B125:B126"/>
    <mergeCell ref="P123:P124"/>
    <mergeCell ref="H122:O122"/>
    <mergeCell ref="E122:E124"/>
    <mergeCell ref="B75:B100"/>
    <mergeCell ref="A121:R121"/>
    <mergeCell ref="A104:G104"/>
    <mergeCell ref="A102:G102"/>
    <mergeCell ref="A122:A124"/>
    <mergeCell ref="C47:G47"/>
    <mergeCell ref="E25:E26"/>
    <mergeCell ref="C122:C124"/>
    <mergeCell ref="D122:D124"/>
    <mergeCell ref="A74:G74"/>
    <mergeCell ref="B49:B73"/>
    <mergeCell ref="C88:G88"/>
    <mergeCell ref="C73:G73"/>
    <mergeCell ref="B122:B124"/>
    <mergeCell ref="F122:F124"/>
    <mergeCell ref="Q19:R20"/>
    <mergeCell ref="P19:P21"/>
    <mergeCell ref="A18:A21"/>
    <mergeCell ref="H19:I20"/>
    <mergeCell ref="C18:C21"/>
    <mergeCell ref="O20:O21"/>
    <mergeCell ref="J20:N20"/>
    <mergeCell ref="J19:O19"/>
    <mergeCell ref="P18:R18"/>
    <mergeCell ref="G304:H304"/>
    <mergeCell ref="I304:K304"/>
    <mergeCell ref="N304:O304"/>
    <mergeCell ref="L304:M304"/>
    <mergeCell ref="I298:K298"/>
    <mergeCell ref="I303:K303"/>
    <mergeCell ref="I302:K302"/>
    <mergeCell ref="G303:H303"/>
    <mergeCell ref="I299:K299"/>
    <mergeCell ref="G301:K301"/>
    <mergeCell ref="L303:M303"/>
    <mergeCell ref="B18:B21"/>
    <mergeCell ref="D18:D21"/>
    <mergeCell ref="E18:E21"/>
    <mergeCell ref="C60:G60"/>
    <mergeCell ref="F18:F21"/>
    <mergeCell ref="G18:G21"/>
    <mergeCell ref="H148:I148"/>
    <mergeCell ref="H18:O18"/>
    <mergeCell ref="C34:G34"/>
    <mergeCell ref="Q148:R148"/>
    <mergeCell ref="N302:O302"/>
    <mergeCell ref="L301:O301"/>
    <mergeCell ref="L298:M298"/>
    <mergeCell ref="N297:O297"/>
    <mergeCell ref="L302:M302"/>
    <mergeCell ref="N298:O298"/>
    <mergeCell ref="L296:M296"/>
    <mergeCell ref="L289:O289"/>
    <mergeCell ref="N291:O291"/>
    <mergeCell ref="N296:O296"/>
    <mergeCell ref="P159:R159"/>
    <mergeCell ref="H160:I160"/>
    <mergeCell ref="J160:O160"/>
    <mergeCell ref="L299:M299"/>
    <mergeCell ref="A267:G267"/>
    <mergeCell ref="B264:B265"/>
    <mergeCell ref="G297:H297"/>
    <mergeCell ref="L297:M297"/>
    <mergeCell ref="P270:R270"/>
    <mergeCell ref="A146:R146"/>
    <mergeCell ref="A133:A135"/>
    <mergeCell ref="C147:C149"/>
    <mergeCell ref="G147:G149"/>
    <mergeCell ref="A144:G144"/>
    <mergeCell ref="B136:B137"/>
    <mergeCell ref="J148:O148"/>
    <mergeCell ref="H134:I134"/>
    <mergeCell ref="E133:E135"/>
    <mergeCell ref="F133:F135"/>
    <mergeCell ref="A130:G130"/>
    <mergeCell ref="P122:R122"/>
    <mergeCell ref="G122:G124"/>
    <mergeCell ref="J123:O123"/>
    <mergeCell ref="I292:K292"/>
    <mergeCell ref="H123:I123"/>
    <mergeCell ref="J250:O250"/>
    <mergeCell ref="G166:G168"/>
    <mergeCell ref="A187:R187"/>
    <mergeCell ref="P133:R133"/>
    <mergeCell ref="H133:O133"/>
    <mergeCell ref="B138:B140"/>
    <mergeCell ref="A132:R132"/>
    <mergeCell ref="D133:D135"/>
    <mergeCell ref="P134:P135"/>
    <mergeCell ref="J134:O134"/>
    <mergeCell ref="B133:B135"/>
    <mergeCell ref="G133:G135"/>
    <mergeCell ref="Q134:R134"/>
    <mergeCell ref="A106:R106"/>
    <mergeCell ref="A103:G103"/>
    <mergeCell ref="G299:H299"/>
    <mergeCell ref="G298:H298"/>
    <mergeCell ref="A177:G177"/>
    <mergeCell ref="G291:H291"/>
    <mergeCell ref="G290:H290"/>
    <mergeCell ref="G289:K289"/>
    <mergeCell ref="G292:H292"/>
    <mergeCell ref="P181:P182"/>
    <mergeCell ref="A156:G156"/>
    <mergeCell ref="A286:G286"/>
    <mergeCell ref="D188:D190"/>
    <mergeCell ref="E188:E190"/>
    <mergeCell ref="F188:F190"/>
    <mergeCell ref="G188:G190"/>
    <mergeCell ref="A206:G206"/>
    <mergeCell ref="B191:B193"/>
    <mergeCell ref="D201:D203"/>
    <mergeCell ref="A198:G198"/>
    <mergeCell ref="B141:B143"/>
    <mergeCell ref="B282:B283"/>
    <mergeCell ref="L292:M292"/>
    <mergeCell ref="I296:K296"/>
    <mergeCell ref="G296:H296"/>
    <mergeCell ref="I293:K293"/>
    <mergeCell ref="I291:K291"/>
    <mergeCell ref="G293:H293"/>
    <mergeCell ref="A179:R179"/>
    <mergeCell ref="H242:O242"/>
    <mergeCell ref="P220:R220"/>
    <mergeCell ref="B242:B244"/>
    <mergeCell ref="E242:E244"/>
    <mergeCell ref="C242:C244"/>
    <mergeCell ref="D242:D244"/>
    <mergeCell ref="H231:I231"/>
    <mergeCell ref="J231:O231"/>
    <mergeCell ref="P242:R242"/>
    <mergeCell ref="P243:P244"/>
    <mergeCell ref="H221:I221"/>
    <mergeCell ref="Q271:R271"/>
    <mergeCell ref="H278:O278"/>
    <mergeCell ref="J279:O279"/>
    <mergeCell ref="Q279:R279"/>
    <mergeCell ref="H249:O249"/>
    <mergeCell ref="F249:F251"/>
    <mergeCell ref="P279:P280"/>
    <mergeCell ref="F258:F260"/>
    <mergeCell ref="G258:G260"/>
    <mergeCell ref="A275:G275"/>
    <mergeCell ref="H180:O180"/>
    <mergeCell ref="P180:R180"/>
    <mergeCell ref="H181:I181"/>
    <mergeCell ref="J181:O181"/>
    <mergeCell ref="Q181:R181"/>
    <mergeCell ref="J271:O271"/>
    <mergeCell ref="A229:R229"/>
    <mergeCell ref="A230:A232"/>
    <mergeCell ref="P230:R230"/>
    <mergeCell ref="Q189:R189"/>
    <mergeCell ref="N303:O303"/>
    <mergeCell ref="L295:M295"/>
    <mergeCell ref="N295:O295"/>
    <mergeCell ref="H202:I202"/>
    <mergeCell ref="N293:O293"/>
    <mergeCell ref="J243:O243"/>
    <mergeCell ref="I290:K290"/>
    <mergeCell ref="I297:K297"/>
    <mergeCell ref="G302:H302"/>
    <mergeCell ref="N299:O299"/>
    <mergeCell ref="H243:I243"/>
    <mergeCell ref="L291:M291"/>
    <mergeCell ref="L293:M293"/>
    <mergeCell ref="J202:O202"/>
    <mergeCell ref="N290:O290"/>
    <mergeCell ref="L290:M290"/>
    <mergeCell ref="H209:O209"/>
    <mergeCell ref="J221:O221"/>
    <mergeCell ref="P278:R278"/>
    <mergeCell ref="P250:P251"/>
    <mergeCell ref="P188:R188"/>
    <mergeCell ref="P202:P203"/>
    <mergeCell ref="A200:R200"/>
    <mergeCell ref="H188:O188"/>
    <mergeCell ref="B188:B190"/>
    <mergeCell ref="C188:C190"/>
    <mergeCell ref="H189:I189"/>
    <mergeCell ref="J189:O189"/>
    <mergeCell ref="P189:P190"/>
    <mergeCell ref="P201:R201"/>
    <mergeCell ref="B194:B196"/>
    <mergeCell ref="Q202:R202"/>
    <mergeCell ref="H201:O201"/>
    <mergeCell ref="F201:F203"/>
    <mergeCell ref="G201:G203"/>
    <mergeCell ref="C201:C203"/>
    <mergeCell ref="B201:B203"/>
    <mergeCell ref="E201:E203"/>
    <mergeCell ref="A307:F308"/>
    <mergeCell ref="G307:K307"/>
    <mergeCell ref="L307:O307"/>
    <mergeCell ref="G308:H308"/>
    <mergeCell ref="I308:K308"/>
    <mergeCell ref="L308:M308"/>
    <mergeCell ref="N308:O308"/>
    <mergeCell ref="A309:F309"/>
    <mergeCell ref="G309:H309"/>
    <mergeCell ref="I309:K309"/>
    <mergeCell ref="L309:M309"/>
    <mergeCell ref="N309:O309"/>
    <mergeCell ref="A310:F310"/>
    <mergeCell ref="G310:H310"/>
    <mergeCell ref="I310:K310"/>
    <mergeCell ref="L310:M310"/>
    <mergeCell ref="N310:O310"/>
    <mergeCell ref="N311:O311"/>
    <mergeCell ref="A312:F312"/>
    <mergeCell ref="G312:H312"/>
    <mergeCell ref="I312:K312"/>
    <mergeCell ref="L312:M312"/>
    <mergeCell ref="N312:O312"/>
    <mergeCell ref="L4:S5"/>
    <mergeCell ref="A315:E315"/>
    <mergeCell ref="H315:R315"/>
    <mergeCell ref="H316:R316"/>
    <mergeCell ref="A317:E317"/>
    <mergeCell ref="H317:R317"/>
    <mergeCell ref="A311:F311"/>
    <mergeCell ref="G311:H311"/>
    <mergeCell ref="I311:K311"/>
    <mergeCell ref="L311:M311"/>
    <mergeCell ref="H318:R318"/>
    <mergeCell ref="A324:E324"/>
    <mergeCell ref="H324:R324"/>
    <mergeCell ref="A325:E325"/>
    <mergeCell ref="H325:R325"/>
    <mergeCell ref="A319:E319"/>
    <mergeCell ref="H319:R319"/>
    <mergeCell ref="A322:E322"/>
    <mergeCell ref="H322:R322"/>
    <mergeCell ref="A8:S8"/>
    <mergeCell ref="A9:S9"/>
    <mergeCell ref="A10:S10"/>
    <mergeCell ref="A11:S11"/>
    <mergeCell ref="A12:S12"/>
    <mergeCell ref="A13:S13"/>
    <mergeCell ref="A342:S343"/>
    <mergeCell ref="A339:S340"/>
    <mergeCell ref="A336:S337"/>
    <mergeCell ref="A333:S334"/>
    <mergeCell ref="A329:S331"/>
    <mergeCell ref="A14:S14"/>
    <mergeCell ref="A15:S15"/>
    <mergeCell ref="S18:S21"/>
    <mergeCell ref="A17:S17"/>
    <mergeCell ref="A318:E318"/>
  </mergeCells>
  <printOptions/>
  <pageMargins left="0.11811023622047245" right="0.11811023622047245" top="0.5905511811023623" bottom="0.11811023622047245" header="0.15748031496062992" footer="0.2755905511811024"/>
  <pageSetup fitToHeight="0" fitToWidth="1" horizontalDpi="600" verticalDpi="600" orientation="portrait" paperSize="9" scale="87" r:id="rId2"/>
  <rowBreaks count="5" manualBreakCount="5">
    <brk id="139" max="18" man="1"/>
    <brk id="178" max="18" man="1"/>
    <brk id="218" max="18" man="1"/>
    <brk id="267" max="18" man="1"/>
    <brk id="312" max="18" man="1"/>
  </rowBreaks>
  <ignoredErrors>
    <ignoredError sqref="Q47:R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2017-06-07T20:50:18Z</cp:lastPrinted>
  <dcterms:created xsi:type="dcterms:W3CDTF">2008-01-11T09:51:38Z</dcterms:created>
  <dcterms:modified xsi:type="dcterms:W3CDTF">2017-06-07T20:50:27Z</dcterms:modified>
  <cp:category/>
  <cp:version/>
  <cp:contentType/>
  <cp:contentStatus/>
</cp:coreProperties>
</file>