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plan studiów" sheetId="1" r:id="rId1"/>
    <sheet name="Arkusz1" sheetId="2" r:id="rId2"/>
  </sheets>
  <definedNames>
    <definedName name="_xlnm.Print_Area" localSheetId="0">'plan studiów'!$A$1:$S$344</definedName>
  </definedNames>
  <calcPr fullCalcOnLoad="1"/>
</workbook>
</file>

<file path=xl/sharedStrings.xml><?xml version="1.0" encoding="utf-8"?>
<sst xmlns="http://schemas.openxmlformats.org/spreadsheetml/2006/main" count="1148" uniqueCount="261">
  <si>
    <t>Punkty ECTS</t>
  </si>
  <si>
    <t>Forma oceny</t>
  </si>
  <si>
    <t>GODZINY ZAJĘĆ</t>
  </si>
  <si>
    <t>OGÓŁEM</t>
  </si>
  <si>
    <t>w tym:</t>
  </si>
  <si>
    <t>W.</t>
  </si>
  <si>
    <t>Ćw.</t>
  </si>
  <si>
    <t>K.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</si>
  <si>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</si>
  <si>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</si>
  <si>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</si>
  <si>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</si>
  <si>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</si>
  <si>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</si>
  <si>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</si>
  <si>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</si>
  <si>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</si>
  <si>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</si>
  <si>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</si>
  <si>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</si>
  <si>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</si>
  <si>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</si>
  <si>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</si>
  <si>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</si>
  <si>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</si>
  <si>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</si>
  <si>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</si>
  <si>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</si>
  <si>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</si>
  <si>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</si>
  <si>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</si>
  <si>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</si>
  <si>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</si>
  <si>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BILANS godzin i punktów ECTS modułów wybieralnych:</t>
  </si>
  <si>
    <t>Nazwa modułu wybieralnego</t>
  </si>
  <si>
    <t>GODZINY</t>
  </si>
  <si>
    <t>suma  godzin</t>
  </si>
  <si>
    <t>udział procentowy w stosunku do wszystkich godzin w planie studiów</t>
  </si>
  <si>
    <t>PUNKTY ECTS</t>
  </si>
  <si>
    <t>suma  punktów ECTS</t>
  </si>
  <si>
    <t>w tym: samodzielna praca studenta</t>
  </si>
  <si>
    <t>PRACA DYPLOMOWA</t>
  </si>
  <si>
    <t>ZO</t>
  </si>
  <si>
    <t>Z</t>
  </si>
  <si>
    <t>E</t>
  </si>
  <si>
    <t>RAZEM</t>
  </si>
  <si>
    <t>Bezpieczeństwo i higiena pracy z podstawami ergonomii</t>
  </si>
  <si>
    <t>Język obcy</t>
  </si>
  <si>
    <t>Technologia informacyjna</t>
  </si>
  <si>
    <t>Ochrona własności intelektualnej</t>
  </si>
  <si>
    <t>Gatunki dziennikarskie</t>
  </si>
  <si>
    <t>Seminarium dyplomowe</t>
  </si>
  <si>
    <t>udział procentowy w stosunku do wszystkich punktów ECTS w planie studiów</t>
  </si>
  <si>
    <t>Konsultacje z nauczycielem</t>
  </si>
  <si>
    <t>Najnowsza historia Polski w kontekście europejskim</t>
  </si>
  <si>
    <t>RAZEM GODZIN DYDAKTYCZNYCH</t>
  </si>
  <si>
    <t>Nazwa MODUŁU</t>
  </si>
  <si>
    <t>PO</t>
  </si>
  <si>
    <t>PZ</t>
  </si>
  <si>
    <t>SD</t>
  </si>
  <si>
    <t>BHP.05.1.W</t>
  </si>
  <si>
    <t>JO.01.2.C</t>
  </si>
  <si>
    <t>TI.02.3.C</t>
  </si>
  <si>
    <t>WF.03.3.C</t>
  </si>
  <si>
    <t>JO.01.4.C</t>
  </si>
  <si>
    <t>WF.03.4.C</t>
  </si>
  <si>
    <t>JO.01.5.C</t>
  </si>
  <si>
    <t>OWI.04.5.W</t>
  </si>
  <si>
    <t>JO.01.3.C</t>
  </si>
  <si>
    <t>PD</t>
  </si>
  <si>
    <t>PKO.06.1.W</t>
  </si>
  <si>
    <t>PKO.07.2.W</t>
  </si>
  <si>
    <t>PLAN STUDIÓW</t>
  </si>
  <si>
    <r>
      <t>profil kształcenia:</t>
    </r>
    <r>
      <rPr>
        <b/>
        <sz val="10"/>
        <rFont val="Times New Roman"/>
        <family val="1"/>
      </rPr>
      <t xml:space="preserve"> praktyczny</t>
    </r>
  </si>
  <si>
    <t xml:space="preserve">Poziom kształcenia: studia pierwszego stopnia, stacjonarne 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</si>
  <si>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</si>
  <si>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</si>
  <si>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</si>
  <si>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</si>
  <si>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</si>
  <si>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</si>
  <si>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S.</t>
  </si>
  <si>
    <t>PZ.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</si>
  <si>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</t>
    </r>
    <r>
      <rPr>
        <b/>
        <sz val="10"/>
        <rFont val="Arial"/>
        <family val="2"/>
      </rPr>
      <t>K -</t>
    </r>
    <r>
      <rPr>
        <sz val="10"/>
        <rFont val="Arial"/>
        <family val="0"/>
      </rPr>
      <t xml:space="preserve"> konwersatoria,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.- seminarium, </t>
    </r>
    <r>
      <rPr>
        <b/>
        <sz val="10"/>
        <rFont val="Arial"/>
        <family val="2"/>
      </rPr>
      <t>PZ.</t>
    </r>
    <r>
      <rPr>
        <sz val="10"/>
        <rFont val="Arial"/>
        <family val="0"/>
      </rPr>
      <t xml:space="preserve"> - praktyki zawodowe</t>
    </r>
  </si>
  <si>
    <t>Praca dyplomowa</t>
  </si>
  <si>
    <t>OPIS MODUŁÓW NA KIERUNKU</t>
  </si>
  <si>
    <t>KIERUNEK: Nowe media, reklama, kultura współczesna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</si>
  <si>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obszar nuk humanistycznych i obszar nauk społecznych</t>
    </r>
  </si>
  <si>
    <t>PRZEDMIOTY/MODUŁY KIERUNKU nowe media, reklama, kultura współczesna</t>
  </si>
  <si>
    <t>NRK.01.1.W</t>
  </si>
  <si>
    <t>NRK.01.1.C</t>
  </si>
  <si>
    <t>NRK.05.1.W</t>
  </si>
  <si>
    <t>NRK.05.1.C</t>
  </si>
  <si>
    <t>NRK.20.1.K</t>
  </si>
  <si>
    <t>NRK.22.1.W</t>
  </si>
  <si>
    <t>NRK.22.1.C</t>
  </si>
  <si>
    <t>NRK.31.1.C</t>
  </si>
  <si>
    <t>NRK.34.1.C</t>
  </si>
  <si>
    <t>NRK.44.1.C</t>
  </si>
  <si>
    <t>NRK.45.1.C</t>
  </si>
  <si>
    <t>Wstęp do nauki o kulturze</t>
  </si>
  <si>
    <t>Współczesna kultura audiowizualna i popularna</t>
  </si>
  <si>
    <t>Podstawy wiedzy o komunikowaniu</t>
  </si>
  <si>
    <t>Pragmatyka i kultura języka</t>
  </si>
  <si>
    <t>Technologia multimediow i nowych mediów</t>
  </si>
  <si>
    <t>Techniki reklamowe</t>
  </si>
  <si>
    <t>Warsztaty medialno-reklamowe</t>
  </si>
  <si>
    <t>Przedmiot kształcenia ogólnego 1</t>
  </si>
  <si>
    <t>K</t>
  </si>
  <si>
    <t>SiK</t>
  </si>
  <si>
    <t>MiDZ</t>
  </si>
  <si>
    <t>WMR</t>
  </si>
  <si>
    <t>NRK.58.1.C</t>
  </si>
  <si>
    <t>NRK.07.2.K</t>
  </si>
  <si>
    <t>NRK.18.2.K</t>
  </si>
  <si>
    <t>NRK.27.2.W</t>
  </si>
  <si>
    <t>NRK.32.2.C</t>
  </si>
  <si>
    <t>NRK.45.2.C</t>
  </si>
  <si>
    <t>NRK.58.2.C</t>
  </si>
  <si>
    <t>NRK.PZ.2</t>
  </si>
  <si>
    <t>Wybrane zagadnienia wiedzy o kulturze: teatr, film, literatura, sztuka, religia, folklor, dziedzictwo kulturowe</t>
  </si>
  <si>
    <t>Semiotyka kultury / Dzieje kultury polskiej</t>
  </si>
  <si>
    <t>Komunikacja społeczna</t>
  </si>
  <si>
    <t>Komunikacja interpersonalna i zasady negocjacji / Komunikacja niewerbalna i sztuka autoprezentacji</t>
  </si>
  <si>
    <t>Nauka o mediach</t>
  </si>
  <si>
    <t>Retoryka praktyczna</t>
  </si>
  <si>
    <t>Fotografia cyfrowa i obróbka zdjęć / Fotografia artystyczna</t>
  </si>
  <si>
    <t>Przedmiot kształcenia ogólnego 2</t>
  </si>
  <si>
    <t>Praktyki zawodowe (80 godz. - 2 tyg.)</t>
  </si>
  <si>
    <t>NRK.02.3.W</t>
  </si>
  <si>
    <t>NRK.06.3.K</t>
  </si>
  <si>
    <t>NRK.28.3.K</t>
  </si>
  <si>
    <t>NRK.30.3.C</t>
  </si>
  <si>
    <t>NRK.33.3.C</t>
  </si>
  <si>
    <t>NRK.42.3.W</t>
  </si>
  <si>
    <t>NRK.46.3.C</t>
  </si>
  <si>
    <t>NRK.58.3.C</t>
  </si>
  <si>
    <t>NRK.PZ.3</t>
  </si>
  <si>
    <t>Filozofia wspołczesności</t>
  </si>
  <si>
    <t>Antropologia społeczno-kulturowa</t>
  </si>
  <si>
    <t>Wiedza o literaturze i analiza dzieła literackiego / Arcydzieła literatury polskiej i światowej</t>
  </si>
  <si>
    <t>Mass media</t>
  </si>
  <si>
    <t>Redakcja i korekta tekstu</t>
  </si>
  <si>
    <t>Podstawy ekonomii i przedsiębiorczości</t>
  </si>
  <si>
    <t>Researching i copywriting</t>
  </si>
  <si>
    <t>NRK.04.4.W</t>
  </si>
  <si>
    <t>NRK.07.4.K</t>
  </si>
  <si>
    <t>NRK.19.4.W</t>
  </si>
  <si>
    <t>NRK.29.4.K</t>
  </si>
  <si>
    <t>NRK.43.4.C</t>
  </si>
  <si>
    <t>NRK.58.4.C</t>
  </si>
  <si>
    <t>NRK.PZ.4</t>
  </si>
  <si>
    <t>Socjologia kultury i mediów</t>
  </si>
  <si>
    <t>Nowe media, social media i media interaktywne</t>
  </si>
  <si>
    <t>Krótkie formy filmowe / Reportaż radiowy</t>
  </si>
  <si>
    <t>Planowanie kampanii promocyjno-reklamowych</t>
  </si>
  <si>
    <t>NRK.21.5.C</t>
  </si>
  <si>
    <t>NRK.47.5.C</t>
  </si>
  <si>
    <t>NRK.58.5.C</t>
  </si>
  <si>
    <t>NRK.PZ.5</t>
  </si>
  <si>
    <t>NRK.59.5.S</t>
  </si>
  <si>
    <t>Animacja kultury / Organizacja życia kulturalno-edukacyjnego w regionie</t>
  </si>
  <si>
    <t>Analiza dzieła filmowego i teatralnego / Analiza dzieła sztuk plastycznych</t>
  </si>
  <si>
    <t>Badanie społecznego i kulturowego oddziaływania mediów</t>
  </si>
  <si>
    <t>Podstawy DTP z elementami poligrafii</t>
  </si>
  <si>
    <t>Badania marketingowe / Badania potrzeb konsumenckich</t>
  </si>
  <si>
    <t>ZO+E</t>
  </si>
  <si>
    <t>NRK.07.6.K</t>
  </si>
  <si>
    <t>NRK.35.6.C</t>
  </si>
  <si>
    <t>NRK.58.6.C</t>
  </si>
  <si>
    <t>NRK.59.6.S</t>
  </si>
  <si>
    <t>NRK.PD.6</t>
  </si>
  <si>
    <t>Projektowanie i administrowanie stron www</t>
  </si>
  <si>
    <t>Moduł KULTURA WSPÓŁCZESNA (K) – część obowiązkowa</t>
  </si>
  <si>
    <t>Moduł KULTURA WSPÓŁCZESNA (K) – część wybieralna</t>
  </si>
  <si>
    <t>Moduł SPOŁECZEŃSTWO I KOMUNIKACJA (SiK) – część obowiązkowa</t>
  </si>
  <si>
    <t>Moduł SPOŁECZEŃSTWO I KOMUNIKACJA (SiK) – część wybieralna</t>
  </si>
  <si>
    <t>Moduł MEDIA I DZIENNIKARSTWO (MiDZ) – część wybieralna</t>
  </si>
  <si>
    <t>Moduł MEDIA I DZIENNIKARSTWO (MiDZ) – część obowiązkowa</t>
  </si>
  <si>
    <t>Moduł WARSZTATY MEDIALNO-REKLAMOWE (WMR) –  obowiązkowy</t>
  </si>
  <si>
    <t>Moduł PRACA DYPLOMOWA (PD) – obowiązkowy</t>
  </si>
  <si>
    <t>Moduł SEMINARIUM DYPLOMOWE (SD) – wybieralny</t>
  </si>
  <si>
    <t>Moduł PRAKTYKI ZAWODOWE (PZ) – wybieralny</t>
  </si>
  <si>
    <t>Seminarium dyplomowe (SD)</t>
  </si>
  <si>
    <t>Praktyki zawodowe (PZ)</t>
  </si>
  <si>
    <t>Kultura współczesna (K) – część wybieralna</t>
  </si>
  <si>
    <t>Media i dziennikarstwo (MiDZ) – część wybieralna</t>
  </si>
  <si>
    <t>Społeczeństwo i komunikacja (SiK) – część wybieralna</t>
  </si>
  <si>
    <t>ZMiR</t>
  </si>
  <si>
    <t>Moduł ZARZĄDZANIE, MARKETING I REKLAMA (ZMiR) – część obowiązkowa</t>
  </si>
  <si>
    <t>Moduł ZARZĄDZANIE, MARKETING I REKLAMA (ZMiR) – część wybieralna</t>
  </si>
  <si>
    <t>Zarządzanie, marketing i reklama (ZMiR) – część wybieralna</t>
  </si>
  <si>
    <t>Psychologia społeczna</t>
  </si>
  <si>
    <t>NRK.PZ.6</t>
  </si>
  <si>
    <t>Praktyki zawodowe (120 godz. - 3 tyg.)</t>
  </si>
  <si>
    <t>NRK.54.5.C / NRK.55.5.C</t>
  </si>
  <si>
    <t>NRK.40.2.C / NRK.41.2.C</t>
  </si>
  <si>
    <t>NRK.38.4.C / NRK.39.4.C</t>
  </si>
  <si>
    <t>NRK.23.2.C / NRK.24.2.C</t>
  </si>
  <si>
    <t>NRK.12.5.C / NRK.13.5.C</t>
  </si>
  <si>
    <t>NRK.08.5.C / NRK.09.5.C</t>
  </si>
  <si>
    <t>NRK.10.4.K / NRK.11.4.K</t>
  </si>
  <si>
    <t>NRK.10.3.K / NRK.11.3.K</t>
  </si>
  <si>
    <t>NRK.16.2.K / NRK.17.2.K</t>
  </si>
  <si>
    <t>Projektowanie graficzne</t>
  </si>
  <si>
    <r>
      <t xml:space="preserve">* w szczególnych przypadkach </t>
    </r>
    <r>
      <rPr>
        <i/>
        <sz val="10"/>
        <rFont val="Arial"/>
        <family val="2"/>
      </rPr>
      <t>wychowanie fizyczne</t>
    </r>
    <r>
      <rPr>
        <sz val="10"/>
        <rFont val="Arial"/>
        <family val="2"/>
      </rPr>
      <t xml:space="preserve"> zastąpić można przedmiotem </t>
    </r>
    <r>
      <rPr>
        <i/>
        <sz val="10"/>
        <rFont val="Arial"/>
        <family val="2"/>
      </rPr>
      <t>wiedza o zdrowiu i kulturze fizycznej</t>
    </r>
  </si>
  <si>
    <t>Sprawdził koordynator ds. Systemu ECTS</t>
  </si>
  <si>
    <t>w tym: z bezpośrednim udziałem nauczyciela akademickiego</t>
  </si>
  <si>
    <t>z bespośrednim udziałem nauczyciela akademickiego</t>
  </si>
  <si>
    <t>Wychowanie fizyczne*</t>
  </si>
  <si>
    <t xml:space="preserve">z bespośrednim udziałem nauczyciela </t>
  </si>
  <si>
    <t>Moduł PRZEDMIOTY OGÓLNOUCZELNIANE  (PO) – część wybieralna</t>
  </si>
  <si>
    <t>Moduł PRZEDMIOTY OGÓLNOUCZELNIANE  (PO) – część obowiązkowa</t>
  </si>
  <si>
    <t>praca własna studenta</t>
  </si>
  <si>
    <t>Realizacja obrazu filmowego i telewizyjnego</t>
  </si>
  <si>
    <t>Podstawy kompozycji i aranżacji plastycznej</t>
  </si>
  <si>
    <t>FiF</t>
  </si>
  <si>
    <t>Historia sztuki filmowej</t>
  </si>
  <si>
    <t>Techniki fotograficzne</t>
  </si>
  <si>
    <t>Grafika animacyjna / Film animowany</t>
  </si>
  <si>
    <t>Historia fotografii</t>
  </si>
  <si>
    <t>Film dokumentalny / Fotografia dokumentalna i prasowa</t>
  </si>
  <si>
    <t>Fotografia przyrodnicza / Fotografia kreacyjna</t>
  </si>
  <si>
    <t>Muzyka i dźwięk w filmie / Fotografia ilustracyjna i reklamowa</t>
  </si>
  <si>
    <t>SPECJALNOŚĆ: Fotografia i film</t>
  </si>
  <si>
    <r>
      <t xml:space="preserve">Program obowiązuje od roku akademickiego </t>
    </r>
    <r>
      <rPr>
        <b/>
        <sz val="12"/>
        <rFont val="Times New Roman"/>
        <family val="1"/>
      </rPr>
      <t>2015/2016</t>
    </r>
  </si>
  <si>
    <t>Moduł FOTOGRAFIA I FILM (FiF) – część obowiązkowa</t>
  </si>
  <si>
    <t>Moduł FOTOGRAFIA I FILM (FiF)  – część wybieralna</t>
  </si>
  <si>
    <t>Fotografia i film (FiF) - część wybieralna</t>
  </si>
  <si>
    <t>konsultacje</t>
  </si>
  <si>
    <t>NRK/F.01.4.C</t>
  </si>
  <si>
    <t>NRK/F.02.4.K</t>
  </si>
  <si>
    <t>NRK/F.03.5.K</t>
  </si>
  <si>
    <t>NRK/F.04.5.C</t>
  </si>
  <si>
    <t>NRK/F.05.5.C / NRK/F.06.5.C</t>
  </si>
  <si>
    <t>NRK/F.10.6.C / NRK/F.11.6.C</t>
  </si>
  <si>
    <t>NRK/F.12.6.C / NRK/F.13.6.C</t>
  </si>
  <si>
    <t>NRK.F.07.C / NRK/F.08.6.C</t>
  </si>
  <si>
    <t>NRK/F.09.6.W</t>
  </si>
  <si>
    <t>NRK/F.14.6.C / NRK/F.15.6.C</t>
  </si>
  <si>
    <t>Zatwierdził Dyrektor Instytutu Społeczno - Artystycznego</t>
  </si>
  <si>
    <t>Przedmioty ogólnouczelniane (PO) – część wybieralna</t>
  </si>
  <si>
    <t>BILANS godzin i punktów ECTS zajęć o charakterze praktycznym:</t>
  </si>
  <si>
    <t>ćwiczenia</t>
  </si>
  <si>
    <t>warsztaty</t>
  </si>
  <si>
    <t>praca z bezpośrednim udziałem nauczyciela (wraz z konsultacjami)</t>
  </si>
  <si>
    <t>praktyki zawodowe</t>
  </si>
  <si>
    <t xml:space="preserve">Nazwa </t>
  </si>
  <si>
    <t>INSTYTUT Społeczno-Artystyczny</t>
  </si>
  <si>
    <t>Zarządzanie, organizacja i finansowanie – działalność kulturalna i muzealnicza / Środowisko i organizacja pracy fotografa i filmowca</t>
  </si>
  <si>
    <t>TS.400/1/15-16</t>
  </si>
  <si>
    <t>Zatwierdzono uchwałą Senatu: 3/I/13</t>
  </si>
  <si>
    <t>Zmiany  i specjalności wprowadzono uchwałami Senatu: 18/IV/14 i 12/III/15</t>
  </si>
  <si>
    <t>przedmiot do wyboru (student może wybrac jeden z dwóch proponowanych przedmiotów)</t>
  </si>
  <si>
    <t>Zatwierdził Kierownik Zakładu Języka i Kultury</t>
  </si>
  <si>
    <t>2.03.2015 r., dr Anna Chudzik</t>
  </si>
  <si>
    <t>2.03.2015 r., mgr Elżbieta Kruczek</t>
  </si>
  <si>
    <t>2.03.2015 r., dr Piotr Frączek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</si>
  <si>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8"/>
        <rFont val="Times New Roman"/>
        <family val="1"/>
      </rPr>
      <t>Nowe media, reklama, kultura współczesna".</t>
    </r>
    <r>
      <rPr>
        <sz val="8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</si>
  <si>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8"/>
        <rFont val="Times New Roman"/>
        <family val="1"/>
      </rPr>
      <t>nowe media, reklama, kultura współczesna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specjalności </t>
    </r>
    <r>
      <rPr>
        <i/>
        <sz val="8"/>
        <rFont val="Times New Roman"/>
        <family val="1"/>
      </rPr>
      <t>grafika komputerowa</t>
    </r>
    <r>
      <rPr>
        <sz val="8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</si>
  <si>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8"/>
        <rFont val="Times New Roman"/>
        <family val="1"/>
      </rPr>
      <t>nowe media reklama, kultura współczesna</t>
    </r>
    <r>
      <rPr>
        <sz val="8"/>
        <rFont val="Times New Roman"/>
        <family val="1"/>
      </rPr>
      <t xml:space="preserve">, specjalność: </t>
    </r>
    <r>
      <rPr>
        <i/>
        <sz val="8"/>
        <rFont val="Times New Roman"/>
        <family val="1"/>
      </rPr>
      <t>fotografia i film</t>
    </r>
    <r>
      <rPr>
        <sz val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</si>
</sst>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8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left" vertical="center" wrapText="1"/>
    </xf>
    <xf numFmtId="0" fontId="18" fillId="39" borderId="12" xfId="0" applyFont="1" applyFill="1" applyBorder="1" applyAlignment="1">
      <alignment vertical="center" wrapText="1"/>
    </xf>
    <xf numFmtId="0" fontId="18" fillId="39" borderId="12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18" fillId="39" borderId="10" xfId="0" applyFont="1" applyFill="1" applyBorder="1" applyAlignment="1">
      <alignment vertical="center" wrapText="1"/>
    </xf>
    <xf numFmtId="0" fontId="18" fillId="39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vertical="center" wrapText="1"/>
    </xf>
    <xf numFmtId="0" fontId="18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18" fillId="40" borderId="12" xfId="0" applyFont="1" applyFill="1" applyBorder="1" applyAlignment="1">
      <alignment horizontal="left" vertical="center" wrapText="1"/>
    </xf>
    <xf numFmtId="0" fontId="9" fillId="40" borderId="16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vertical="center" wrapText="1"/>
    </xf>
    <xf numFmtId="0" fontId="18" fillId="40" borderId="13" xfId="0" applyFont="1" applyFill="1" applyBorder="1" applyAlignment="1">
      <alignment horizontal="left" vertical="center" wrapText="1"/>
    </xf>
    <xf numFmtId="0" fontId="9" fillId="40" borderId="13" xfId="0" applyFont="1" applyFill="1" applyBorder="1" applyAlignment="1">
      <alignment vertical="center" wrapText="1"/>
    </xf>
    <xf numFmtId="0" fontId="9" fillId="40" borderId="1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42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17" fillId="38" borderId="10" xfId="0" applyFont="1" applyFill="1" applyBorder="1" applyAlignment="1">
      <alignment horizontal="center" vertical="center" textRotation="90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42" borderId="10" xfId="0" applyFont="1" applyFill="1" applyBorder="1" applyAlignment="1">
      <alignment vertical="center" wrapText="1"/>
    </xf>
    <xf numFmtId="0" fontId="9" fillId="42" borderId="10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19" xfId="0" applyFont="1" applyFill="1" applyBorder="1" applyAlignment="1">
      <alignment vertical="center" wrapText="1"/>
    </xf>
    <xf numFmtId="0" fontId="9" fillId="40" borderId="13" xfId="0" applyFont="1" applyFill="1" applyBorder="1" applyAlignment="1">
      <alignment horizontal="left" vertical="center" wrapText="1"/>
    </xf>
    <xf numFmtId="0" fontId="9" fillId="40" borderId="12" xfId="0" applyFont="1" applyFill="1" applyBorder="1" applyAlignment="1">
      <alignment vertical="center" wrapText="1"/>
    </xf>
    <xf numFmtId="0" fontId="9" fillId="42" borderId="13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vertical="center" wrapText="1"/>
    </xf>
    <xf numFmtId="0" fontId="9" fillId="42" borderId="13" xfId="0" applyFont="1" applyFill="1" applyBorder="1" applyAlignment="1">
      <alignment vertical="center" wrapText="1"/>
    </xf>
    <xf numFmtId="0" fontId="9" fillId="40" borderId="11" xfId="0" applyFont="1" applyFill="1" applyBorder="1" applyAlignment="1">
      <alignment vertical="center" wrapText="1"/>
    </xf>
    <xf numFmtId="168" fontId="9" fillId="33" borderId="10" xfId="0" applyNumberFormat="1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vertical="center" wrapText="1"/>
    </xf>
    <xf numFmtId="0" fontId="1" fillId="40" borderId="0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4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5" borderId="11" xfId="0" applyFont="1" applyFill="1" applyBorder="1" applyAlignment="1">
      <alignment horizontal="center" vertical="center"/>
    </xf>
    <xf numFmtId="0" fontId="9" fillId="4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168" fontId="9" fillId="32" borderId="10" xfId="0" applyNumberFormat="1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left" vertical="center" wrapText="1"/>
    </xf>
    <xf numFmtId="0" fontId="9" fillId="40" borderId="13" xfId="0" applyFont="1" applyFill="1" applyBorder="1" applyAlignment="1">
      <alignment horizontal="left" vertical="center" wrapText="1"/>
    </xf>
    <xf numFmtId="0" fontId="14" fillId="41" borderId="1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40" borderId="0" xfId="0" applyFont="1" applyFill="1" applyBorder="1" applyAlignment="1">
      <alignment horizontal="center" vertical="center"/>
    </xf>
    <xf numFmtId="10" fontId="0" fillId="40" borderId="0" xfId="0" applyNumberFormat="1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" fillId="42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10" fontId="0" fillId="0" borderId="17" xfId="0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0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10" fontId="0" fillId="41" borderId="10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4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9" fillId="40" borderId="13" xfId="0" applyFont="1" applyFill="1" applyBorder="1" applyAlignment="1">
      <alignment horizontal="left" vertical="center" wrapText="1"/>
    </xf>
    <xf numFmtId="0" fontId="9" fillId="40" borderId="12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0" fillId="40" borderId="17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168" fontId="0" fillId="40" borderId="17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10" fontId="0" fillId="41" borderId="17" xfId="0" applyNumberFormat="1" applyFont="1" applyFill="1" applyBorder="1" applyAlignment="1">
      <alignment horizontal="center" vertical="center"/>
    </xf>
    <xf numFmtId="10" fontId="0" fillId="41" borderId="22" xfId="0" applyNumberFormat="1" applyFont="1" applyFill="1" applyBorder="1" applyAlignment="1">
      <alignment horizontal="center" vertical="center"/>
    </xf>
    <xf numFmtId="10" fontId="0" fillId="41" borderId="19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4" fillId="41" borderId="1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361950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23925" cy="7905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57150</xdr:rowOff>
    </xdr:from>
    <xdr:to>
      <xdr:col>9</xdr:col>
      <xdr:colOff>57150</xdr:colOff>
      <xdr:row>5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66800" y="57150"/>
          <a:ext cx="32099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4"/>
  <sheetViews>
    <sheetView tabSelected="1" view="pageBreakPreview" zoomScale="80" zoomScaleNormal="80" zoomScaleSheetLayoutView="80" zoomScalePageLayoutView="0" workbookViewId="0" topLeftCell="A124">
      <selection activeCell="A141" sqref="A141"/>
    </sheetView>
  </sheetViews>
  <sheetFormatPr defaultColWidth="9.140625" defaultRowHeight="12.75"/>
  <cols>
    <col min="1" max="1" width="3.140625" style="33" customWidth="1"/>
    <col min="2" max="2" width="3.140625" style="1" customWidth="1"/>
    <col min="3" max="3" width="3.140625" style="33" customWidth="1"/>
    <col min="4" max="4" width="12.28125" style="1" customWidth="1"/>
    <col min="5" max="5" width="23.140625" style="1" customWidth="1"/>
    <col min="6" max="6" width="5.00390625" style="1" customWidth="1"/>
    <col min="7" max="7" width="6.140625" style="1" customWidth="1"/>
    <col min="8" max="8" width="3.7109375" style="1" customWidth="1"/>
    <col min="9" max="9" width="3.57421875" style="1" customWidth="1"/>
    <col min="10" max="10" width="5.00390625" style="1" customWidth="1"/>
    <col min="11" max="14" width="4.7109375" style="1" customWidth="1"/>
    <col min="15" max="15" width="5.00390625" style="1" customWidth="1"/>
    <col min="16" max="16" width="4.57421875" style="1" customWidth="1"/>
    <col min="17" max="17" width="7.28125" style="1" customWidth="1"/>
    <col min="18" max="18" width="4.8515625" style="1" customWidth="1"/>
    <col min="19" max="19" width="4.28125" style="7" customWidth="1"/>
    <col min="20" max="16384" width="9.140625" style="1" customWidth="1"/>
  </cols>
  <sheetData>
    <row r="1" spans="1:26" ht="12.75">
      <c r="A1" s="47"/>
      <c r="C1" s="1"/>
      <c r="E1"/>
      <c r="P1" s="41"/>
      <c r="R1" s="128"/>
      <c r="S1" s="128" t="s">
        <v>250</v>
      </c>
      <c r="X1" s="41"/>
      <c r="Z1" s="128"/>
    </row>
    <row r="2" spans="1:19" ht="12.75">
      <c r="A2" s="47"/>
      <c r="C2" s="1"/>
      <c r="S2" s="1"/>
    </row>
    <row r="3" spans="1:26" ht="12.75">
      <c r="A3" s="47"/>
      <c r="C3" s="1"/>
      <c r="R3" s="128"/>
      <c r="S3" s="206" t="s">
        <v>251</v>
      </c>
      <c r="T3" s="45"/>
      <c r="U3" s="45"/>
      <c r="V3" s="45"/>
      <c r="W3" s="45"/>
      <c r="X3" s="45"/>
      <c r="Y3" s="45"/>
      <c r="Z3" s="206"/>
    </row>
    <row r="4" spans="1:27" ht="12.75" customHeight="1">
      <c r="A4" s="47"/>
      <c r="C4" s="1"/>
      <c r="K4" s="214" t="s">
        <v>252</v>
      </c>
      <c r="L4" s="214"/>
      <c r="M4" s="214"/>
      <c r="N4" s="214"/>
      <c r="O4" s="214"/>
      <c r="P4" s="214"/>
      <c r="Q4" s="214"/>
      <c r="R4" s="214"/>
      <c r="S4" s="214"/>
      <c r="T4" s="207"/>
      <c r="U4" s="207"/>
      <c r="V4" s="207"/>
      <c r="W4" s="207"/>
      <c r="X4" s="207"/>
      <c r="Y4" s="207"/>
      <c r="Z4" s="207"/>
      <c r="AA4" s="207"/>
    </row>
    <row r="5" spans="1:27" ht="12.75">
      <c r="A5" s="47"/>
      <c r="C5" s="1"/>
      <c r="K5" s="214"/>
      <c r="L5" s="214"/>
      <c r="M5" s="214"/>
      <c r="N5" s="214"/>
      <c r="O5" s="214"/>
      <c r="P5" s="214"/>
      <c r="Q5" s="214"/>
      <c r="R5" s="214"/>
      <c r="S5" s="214"/>
      <c r="T5" s="207"/>
      <c r="U5" s="207"/>
      <c r="V5" s="207"/>
      <c r="W5" s="207"/>
      <c r="X5" s="207"/>
      <c r="Y5" s="207"/>
      <c r="Z5" s="207"/>
      <c r="AA5" s="207"/>
    </row>
    <row r="6" spans="1:3" ht="12.75">
      <c r="A6" s="47"/>
      <c r="C6" s="1"/>
    </row>
    <row r="7" spans="1:20" ht="26.25">
      <c r="A7" s="330" t="s">
        <v>72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181"/>
      <c r="T7" s="6"/>
    </row>
    <row r="8" spans="1:19" ht="15.75" customHeight="1">
      <c r="A8" s="331" t="s">
        <v>248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180"/>
    </row>
    <row r="9" spans="1:19" ht="15.75" customHeight="1">
      <c r="A9" s="331" t="s">
        <v>86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180"/>
    </row>
    <row r="10" spans="1:19" ht="15.75" customHeight="1">
      <c r="A10" s="332" t="s">
        <v>224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180"/>
    </row>
    <row r="11" spans="1:19" ht="15.75" customHeight="1">
      <c r="A11" s="331" t="s">
        <v>73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180"/>
    </row>
    <row r="12" spans="1:19" ht="15.75" customHeight="1">
      <c r="A12" s="331" t="s">
        <v>87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180"/>
    </row>
    <row r="13" spans="1:19" ht="15.75" customHeight="1">
      <c r="A13" s="331" t="s">
        <v>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180"/>
    </row>
    <row r="14" spans="1:18" ht="15.75" customHeight="1">
      <c r="A14" s="333" t="s">
        <v>225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</row>
    <row r="15" spans="1:18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8" ht="13.5" customHeight="1">
      <c r="A16" s="280" t="s">
        <v>88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335" t="s">
        <v>229</v>
      </c>
      <c r="AB16" s="32"/>
    </row>
    <row r="17" spans="1:28" ht="13.5" customHeight="1">
      <c r="A17" s="281" t="s">
        <v>9</v>
      </c>
      <c r="B17" s="283" t="s">
        <v>12</v>
      </c>
      <c r="C17" s="283" t="s">
        <v>23</v>
      </c>
      <c r="D17" s="244" t="s">
        <v>21</v>
      </c>
      <c r="E17" s="218" t="s">
        <v>22</v>
      </c>
      <c r="F17" s="241" t="s">
        <v>56</v>
      </c>
      <c r="G17" s="244" t="s">
        <v>1</v>
      </c>
      <c r="H17" s="218" t="s">
        <v>2</v>
      </c>
      <c r="I17" s="218"/>
      <c r="J17" s="244"/>
      <c r="K17" s="244"/>
      <c r="L17" s="244"/>
      <c r="M17" s="244"/>
      <c r="N17" s="244"/>
      <c r="O17" s="244"/>
      <c r="P17" s="218" t="s">
        <v>0</v>
      </c>
      <c r="Q17" s="218"/>
      <c r="R17" s="218"/>
      <c r="S17" s="335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13.5" customHeight="1">
      <c r="A18" s="281"/>
      <c r="B18" s="289"/>
      <c r="C18" s="283"/>
      <c r="D18" s="244"/>
      <c r="E18" s="244"/>
      <c r="F18" s="242"/>
      <c r="G18" s="244"/>
      <c r="H18" s="268" t="s">
        <v>3</v>
      </c>
      <c r="I18" s="268"/>
      <c r="J18" s="244" t="s">
        <v>4</v>
      </c>
      <c r="K18" s="244"/>
      <c r="L18" s="244"/>
      <c r="M18" s="244"/>
      <c r="N18" s="244"/>
      <c r="O18" s="244"/>
      <c r="P18" s="268" t="s">
        <v>3</v>
      </c>
      <c r="Q18" s="218" t="s">
        <v>4</v>
      </c>
      <c r="R18" s="218"/>
      <c r="S18" s="335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30.75" customHeight="1">
      <c r="A19" s="281"/>
      <c r="B19" s="289"/>
      <c r="C19" s="283"/>
      <c r="D19" s="244"/>
      <c r="E19" s="244"/>
      <c r="F19" s="242"/>
      <c r="G19" s="244"/>
      <c r="H19" s="268"/>
      <c r="I19" s="268"/>
      <c r="J19" s="287" t="s">
        <v>207</v>
      </c>
      <c r="K19" s="288"/>
      <c r="L19" s="288"/>
      <c r="M19" s="288"/>
      <c r="N19" s="288"/>
      <c r="O19" s="285" t="s">
        <v>40</v>
      </c>
      <c r="P19" s="268"/>
      <c r="Q19" s="218"/>
      <c r="R19" s="218"/>
      <c r="S19" s="335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80.25" customHeight="1">
      <c r="A20" s="282"/>
      <c r="B20" s="290"/>
      <c r="C20" s="284"/>
      <c r="D20" s="244"/>
      <c r="E20" s="244"/>
      <c r="F20" s="243"/>
      <c r="G20" s="244"/>
      <c r="H20" s="133" t="s">
        <v>208</v>
      </c>
      <c r="I20" s="134" t="s">
        <v>11</v>
      </c>
      <c r="J20" s="127" t="s">
        <v>5</v>
      </c>
      <c r="K20" s="127" t="s">
        <v>6</v>
      </c>
      <c r="L20" s="126" t="s">
        <v>7</v>
      </c>
      <c r="M20" s="127" t="s">
        <v>81</v>
      </c>
      <c r="N20" s="127" t="s">
        <v>82</v>
      </c>
      <c r="O20" s="286"/>
      <c r="P20" s="241"/>
      <c r="Q20" s="56" t="s">
        <v>10</v>
      </c>
      <c r="R20" s="46" t="s">
        <v>11</v>
      </c>
      <c r="S20" s="335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16.5" customHeight="1">
      <c r="A21" s="295">
        <v>1</v>
      </c>
      <c r="B21" s="291" t="s">
        <v>13</v>
      </c>
      <c r="C21" s="21">
        <v>1</v>
      </c>
      <c r="D21" s="131" t="s">
        <v>89</v>
      </c>
      <c r="E21" s="269" t="s">
        <v>100</v>
      </c>
      <c r="F21" s="262" t="s">
        <v>108</v>
      </c>
      <c r="G21" s="132" t="s">
        <v>44</v>
      </c>
      <c r="H21" s="69">
        <v>15</v>
      </c>
      <c r="I21" s="69">
        <v>30</v>
      </c>
      <c r="J21" s="69">
        <v>15</v>
      </c>
      <c r="K21" s="69"/>
      <c r="L21" s="151"/>
      <c r="M21" s="151"/>
      <c r="N21" s="151"/>
      <c r="O21" s="69">
        <v>30</v>
      </c>
      <c r="P21" s="72">
        <v>2</v>
      </c>
      <c r="Q21" s="114">
        <v>0.8</v>
      </c>
      <c r="R21" s="115">
        <v>1.2</v>
      </c>
      <c r="S21" s="155">
        <v>5</v>
      </c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6.5" customHeight="1">
      <c r="A22" s="295"/>
      <c r="B22" s="291"/>
      <c r="C22" s="21">
        <v>1</v>
      </c>
      <c r="D22" s="62" t="s">
        <v>90</v>
      </c>
      <c r="E22" s="270"/>
      <c r="F22" s="263"/>
      <c r="G22" s="76" t="s">
        <v>43</v>
      </c>
      <c r="H22" s="69">
        <v>30</v>
      </c>
      <c r="I22" s="69">
        <v>20</v>
      </c>
      <c r="J22" s="69"/>
      <c r="K22" s="69">
        <v>30</v>
      </c>
      <c r="L22" s="151"/>
      <c r="M22" s="151"/>
      <c r="N22" s="151"/>
      <c r="O22" s="69">
        <v>20</v>
      </c>
      <c r="P22" s="69">
        <v>2</v>
      </c>
      <c r="Q22" s="114">
        <v>1.2</v>
      </c>
      <c r="R22" s="115">
        <v>0.8</v>
      </c>
      <c r="S22" s="188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2.75" customHeight="1">
      <c r="A23" s="295">
        <v>2</v>
      </c>
      <c r="B23" s="291"/>
      <c r="C23" s="21">
        <v>1</v>
      </c>
      <c r="D23" s="63" t="s">
        <v>91</v>
      </c>
      <c r="E23" s="271" t="s">
        <v>101</v>
      </c>
      <c r="F23" s="296" t="s">
        <v>108</v>
      </c>
      <c r="G23" s="75" t="s">
        <v>44</v>
      </c>
      <c r="H23" s="53">
        <v>15</v>
      </c>
      <c r="I23" s="53">
        <v>25</v>
      </c>
      <c r="J23" s="53">
        <v>15</v>
      </c>
      <c r="K23" s="53"/>
      <c r="L23" s="53"/>
      <c r="M23" s="53"/>
      <c r="N23" s="53"/>
      <c r="O23" s="53">
        <v>25</v>
      </c>
      <c r="P23" s="69">
        <v>2</v>
      </c>
      <c r="Q23" s="114">
        <v>1</v>
      </c>
      <c r="R23" s="115">
        <v>1</v>
      </c>
      <c r="S23" s="52">
        <v>10</v>
      </c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2" customHeight="1">
      <c r="A24" s="295"/>
      <c r="B24" s="291"/>
      <c r="C24" s="21">
        <v>1</v>
      </c>
      <c r="D24" s="66" t="s">
        <v>92</v>
      </c>
      <c r="E24" s="270"/>
      <c r="F24" s="263"/>
      <c r="G24" s="52" t="s">
        <v>43</v>
      </c>
      <c r="H24" s="69">
        <v>30</v>
      </c>
      <c r="I24" s="69">
        <v>20</v>
      </c>
      <c r="J24" s="73"/>
      <c r="K24" s="69">
        <v>30</v>
      </c>
      <c r="L24" s="69"/>
      <c r="M24" s="69"/>
      <c r="N24" s="69"/>
      <c r="O24" s="69">
        <v>20</v>
      </c>
      <c r="P24" s="69">
        <v>2</v>
      </c>
      <c r="Q24" s="114">
        <v>1.2</v>
      </c>
      <c r="R24" s="115">
        <v>0.8</v>
      </c>
      <c r="S24" s="188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2" customHeight="1">
      <c r="A25" s="23">
        <v>3</v>
      </c>
      <c r="B25" s="291"/>
      <c r="C25" s="21">
        <v>1</v>
      </c>
      <c r="D25" s="67" t="s">
        <v>93</v>
      </c>
      <c r="E25" s="55" t="s">
        <v>192</v>
      </c>
      <c r="F25" s="97" t="s">
        <v>109</v>
      </c>
      <c r="G25" s="69" t="s">
        <v>44</v>
      </c>
      <c r="H25" s="52">
        <v>30</v>
      </c>
      <c r="I25" s="73">
        <v>45</v>
      </c>
      <c r="J25" s="73"/>
      <c r="K25" s="69"/>
      <c r="L25" s="69">
        <v>30</v>
      </c>
      <c r="M25" s="74"/>
      <c r="N25" s="74"/>
      <c r="O25" s="69">
        <v>45</v>
      </c>
      <c r="P25" s="69">
        <v>3</v>
      </c>
      <c r="Q25" s="111">
        <v>1.2000000000000002</v>
      </c>
      <c r="R25" s="115">
        <v>1.7999999999999998</v>
      </c>
      <c r="S25" s="188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3.5" customHeight="1">
      <c r="A26" s="295">
        <v>4</v>
      </c>
      <c r="B26" s="291"/>
      <c r="C26" s="21">
        <v>1</v>
      </c>
      <c r="D26" s="62" t="s">
        <v>94</v>
      </c>
      <c r="E26" s="271" t="s">
        <v>102</v>
      </c>
      <c r="F26" s="328" t="s">
        <v>109</v>
      </c>
      <c r="G26" s="75" t="s">
        <v>44</v>
      </c>
      <c r="H26" s="53">
        <v>15</v>
      </c>
      <c r="I26" s="53">
        <v>25</v>
      </c>
      <c r="J26" s="53">
        <v>15</v>
      </c>
      <c r="K26" s="53"/>
      <c r="L26" s="53"/>
      <c r="M26" s="53"/>
      <c r="N26" s="53"/>
      <c r="O26" s="53">
        <v>25</v>
      </c>
      <c r="P26" s="53">
        <v>2</v>
      </c>
      <c r="Q26" s="114">
        <v>1</v>
      </c>
      <c r="R26" s="115">
        <v>1</v>
      </c>
      <c r="S26" s="52">
        <v>10</v>
      </c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2.75" customHeight="1">
      <c r="A27" s="295"/>
      <c r="B27" s="291"/>
      <c r="C27" s="21">
        <v>1</v>
      </c>
      <c r="D27" s="62" t="s">
        <v>95</v>
      </c>
      <c r="E27" s="270"/>
      <c r="F27" s="329"/>
      <c r="G27" s="71" t="s">
        <v>43</v>
      </c>
      <c r="H27" s="69">
        <v>15</v>
      </c>
      <c r="I27" s="69">
        <v>25</v>
      </c>
      <c r="J27" s="70"/>
      <c r="K27" s="70">
        <v>15</v>
      </c>
      <c r="L27" s="70"/>
      <c r="M27" s="70"/>
      <c r="N27" s="70"/>
      <c r="O27" s="70">
        <v>25</v>
      </c>
      <c r="P27" s="70">
        <v>2</v>
      </c>
      <c r="Q27" s="114">
        <v>1</v>
      </c>
      <c r="R27" s="115">
        <v>1</v>
      </c>
      <c r="S27" s="52">
        <v>10</v>
      </c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4.25" customHeight="1">
      <c r="A28" s="23">
        <v>5</v>
      </c>
      <c r="B28" s="291"/>
      <c r="C28" s="21">
        <v>1</v>
      </c>
      <c r="D28" s="62" t="s">
        <v>96</v>
      </c>
      <c r="E28" s="86" t="s">
        <v>103</v>
      </c>
      <c r="F28" s="89" t="s">
        <v>110</v>
      </c>
      <c r="G28" s="79" t="s">
        <v>42</v>
      </c>
      <c r="H28" s="79">
        <v>30</v>
      </c>
      <c r="I28" s="53">
        <v>20</v>
      </c>
      <c r="J28" s="53"/>
      <c r="K28" s="53">
        <v>30</v>
      </c>
      <c r="L28" s="53"/>
      <c r="M28" s="77"/>
      <c r="N28" s="53"/>
      <c r="O28" s="53">
        <v>20</v>
      </c>
      <c r="P28" s="53">
        <v>2</v>
      </c>
      <c r="Q28" s="114">
        <v>1.2</v>
      </c>
      <c r="R28" s="115">
        <v>0.8</v>
      </c>
      <c r="S28" s="188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9.5" customHeight="1">
      <c r="A29" s="23">
        <v>6</v>
      </c>
      <c r="B29" s="291"/>
      <c r="C29" s="21">
        <v>1</v>
      </c>
      <c r="D29" s="62" t="s">
        <v>97</v>
      </c>
      <c r="E29" s="55" t="s">
        <v>104</v>
      </c>
      <c r="F29" s="88" t="s">
        <v>110</v>
      </c>
      <c r="G29" s="77" t="s">
        <v>43</v>
      </c>
      <c r="H29" s="53">
        <v>30</v>
      </c>
      <c r="I29" s="73">
        <v>20</v>
      </c>
      <c r="J29" s="69"/>
      <c r="K29" s="69">
        <v>30</v>
      </c>
      <c r="L29" s="69"/>
      <c r="M29" s="74"/>
      <c r="N29" s="69"/>
      <c r="O29" s="69">
        <v>20</v>
      </c>
      <c r="P29" s="69">
        <v>2</v>
      </c>
      <c r="Q29" s="114">
        <v>1.2</v>
      </c>
      <c r="R29" s="115">
        <v>0.8</v>
      </c>
      <c r="S29" s="188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4.25" customHeight="1">
      <c r="A30" s="23">
        <v>7</v>
      </c>
      <c r="B30" s="291"/>
      <c r="C30" s="21">
        <v>1</v>
      </c>
      <c r="D30" s="62" t="s">
        <v>98</v>
      </c>
      <c r="E30" s="54" t="s">
        <v>105</v>
      </c>
      <c r="F30" s="29" t="s">
        <v>188</v>
      </c>
      <c r="G30" s="78" t="s">
        <v>42</v>
      </c>
      <c r="H30" s="53">
        <v>30</v>
      </c>
      <c r="I30" s="81">
        <v>40</v>
      </c>
      <c r="J30" s="53"/>
      <c r="K30" s="53">
        <v>30</v>
      </c>
      <c r="L30" s="53"/>
      <c r="M30" s="77"/>
      <c r="N30" s="53"/>
      <c r="O30" s="53">
        <v>40</v>
      </c>
      <c r="P30" s="53">
        <v>3</v>
      </c>
      <c r="Q30" s="114">
        <v>1.4</v>
      </c>
      <c r="R30" s="115">
        <v>1.6</v>
      </c>
      <c r="S30" s="52">
        <v>5</v>
      </c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2.75">
      <c r="A31" s="23">
        <v>8</v>
      </c>
      <c r="B31" s="291"/>
      <c r="C31" s="21">
        <v>1</v>
      </c>
      <c r="D31" s="64" t="s">
        <v>99</v>
      </c>
      <c r="E31" s="55" t="s">
        <v>204</v>
      </c>
      <c r="F31" s="98" t="s">
        <v>188</v>
      </c>
      <c r="G31" s="75" t="s">
        <v>42</v>
      </c>
      <c r="H31" s="53">
        <v>30</v>
      </c>
      <c r="I31" s="53">
        <v>20</v>
      </c>
      <c r="J31" s="69"/>
      <c r="K31" s="69">
        <v>30</v>
      </c>
      <c r="L31" s="69"/>
      <c r="M31" s="69"/>
      <c r="N31" s="69"/>
      <c r="O31" s="69">
        <v>20</v>
      </c>
      <c r="P31" s="69">
        <v>2</v>
      </c>
      <c r="Q31" s="114">
        <v>1.2</v>
      </c>
      <c r="R31" s="115">
        <v>0.8</v>
      </c>
      <c r="S31" s="188"/>
      <c r="T31" s="40"/>
      <c r="U31" s="40"/>
      <c r="V31" s="40"/>
      <c r="W31" s="40"/>
      <c r="X31" s="40"/>
      <c r="Y31" s="40"/>
      <c r="Z31" s="40"/>
      <c r="AA31" s="40"/>
      <c r="AB31" s="40"/>
    </row>
    <row r="32" spans="1:19" ht="14.25" customHeight="1">
      <c r="A32" s="23">
        <v>9</v>
      </c>
      <c r="B32" s="291"/>
      <c r="C32" s="21">
        <v>1</v>
      </c>
      <c r="D32" s="64" t="s">
        <v>112</v>
      </c>
      <c r="E32" s="65" t="s">
        <v>106</v>
      </c>
      <c r="F32" s="68" t="s">
        <v>111</v>
      </c>
      <c r="G32" s="75" t="s">
        <v>42</v>
      </c>
      <c r="H32" s="69">
        <v>30</v>
      </c>
      <c r="I32" s="53">
        <v>70</v>
      </c>
      <c r="J32" s="81"/>
      <c r="K32" s="53">
        <v>30</v>
      </c>
      <c r="L32" s="53"/>
      <c r="M32" s="53"/>
      <c r="N32" s="53"/>
      <c r="O32" s="53">
        <v>70</v>
      </c>
      <c r="P32" s="53">
        <v>4</v>
      </c>
      <c r="Q32" s="114">
        <v>1.2</v>
      </c>
      <c r="R32" s="115">
        <v>2.8</v>
      </c>
      <c r="S32" s="188"/>
    </row>
    <row r="33" spans="1:19" ht="22.5">
      <c r="A33" s="23">
        <v>10</v>
      </c>
      <c r="B33" s="291"/>
      <c r="C33" s="21">
        <v>1</v>
      </c>
      <c r="D33" s="62" t="s">
        <v>60</v>
      </c>
      <c r="E33" s="80" t="s">
        <v>46</v>
      </c>
      <c r="F33" s="28" t="s">
        <v>57</v>
      </c>
      <c r="G33" s="75" t="s">
        <v>43</v>
      </c>
      <c r="H33" s="69">
        <v>15</v>
      </c>
      <c r="I33" s="73">
        <v>10</v>
      </c>
      <c r="J33" s="73">
        <v>15</v>
      </c>
      <c r="K33" s="69"/>
      <c r="L33" s="69"/>
      <c r="M33" s="74"/>
      <c r="N33" s="74"/>
      <c r="O33" s="69">
        <v>10</v>
      </c>
      <c r="P33" s="69">
        <v>1</v>
      </c>
      <c r="Q33" s="111">
        <v>0.6</v>
      </c>
      <c r="R33" s="115">
        <v>0.4</v>
      </c>
      <c r="S33" s="188"/>
    </row>
    <row r="34" spans="1:19" ht="15.75" customHeight="1">
      <c r="A34" s="23">
        <v>11</v>
      </c>
      <c r="B34" s="291"/>
      <c r="C34" s="21">
        <v>1</v>
      </c>
      <c r="D34" s="62" t="s">
        <v>70</v>
      </c>
      <c r="E34" s="157" t="s">
        <v>107</v>
      </c>
      <c r="F34" s="28" t="s">
        <v>57</v>
      </c>
      <c r="G34" s="52" t="s">
        <v>43</v>
      </c>
      <c r="H34" s="73">
        <v>30</v>
      </c>
      <c r="I34" s="53">
        <v>0</v>
      </c>
      <c r="J34" s="81">
        <v>30</v>
      </c>
      <c r="K34" s="53"/>
      <c r="L34" s="53"/>
      <c r="M34" s="77"/>
      <c r="N34" s="77"/>
      <c r="O34" s="53">
        <v>0</v>
      </c>
      <c r="P34" s="53">
        <v>1</v>
      </c>
      <c r="Q34" s="114">
        <v>1</v>
      </c>
      <c r="R34" s="115">
        <v>0</v>
      </c>
      <c r="S34" s="188"/>
    </row>
    <row r="35" spans="1:19" ht="12.75">
      <c r="A35" s="38"/>
      <c r="B35" s="291"/>
      <c r="C35" s="291" t="s">
        <v>24</v>
      </c>
      <c r="D35" s="334"/>
      <c r="E35" s="334"/>
      <c r="F35" s="334"/>
      <c r="G35" s="334"/>
      <c r="H35" s="135">
        <f aca="true" t="shared" si="0" ref="H35:P35">SUM(H21:H34)</f>
        <v>345</v>
      </c>
      <c r="I35" s="136">
        <f t="shared" si="0"/>
        <v>370</v>
      </c>
      <c r="J35" s="136">
        <f t="shared" si="0"/>
        <v>90</v>
      </c>
      <c r="K35" s="136">
        <f t="shared" si="0"/>
        <v>225</v>
      </c>
      <c r="L35" s="136">
        <f t="shared" si="0"/>
        <v>30</v>
      </c>
      <c r="M35" s="136">
        <f t="shared" si="0"/>
        <v>0</v>
      </c>
      <c r="N35" s="136">
        <f t="shared" si="0"/>
        <v>0</v>
      </c>
      <c r="O35" s="136">
        <f t="shared" si="0"/>
        <v>370</v>
      </c>
      <c r="P35" s="136">
        <f t="shared" si="0"/>
        <v>30</v>
      </c>
      <c r="Q35" s="195">
        <v>14</v>
      </c>
      <c r="R35" s="195">
        <v>16</v>
      </c>
      <c r="S35" s="137">
        <v>16</v>
      </c>
    </row>
    <row r="36" spans="1:19" ht="45" customHeight="1">
      <c r="A36" s="23">
        <v>12</v>
      </c>
      <c r="B36" s="291"/>
      <c r="C36" s="21">
        <v>2</v>
      </c>
      <c r="D36" s="62" t="s">
        <v>113</v>
      </c>
      <c r="E36" s="158" t="s">
        <v>120</v>
      </c>
      <c r="F36" s="25" t="s">
        <v>108</v>
      </c>
      <c r="G36" s="78" t="s">
        <v>42</v>
      </c>
      <c r="H36" s="53">
        <v>30</v>
      </c>
      <c r="I36" s="138">
        <v>20</v>
      </c>
      <c r="J36" s="94"/>
      <c r="K36" s="70"/>
      <c r="L36" s="70">
        <v>30</v>
      </c>
      <c r="M36" s="70"/>
      <c r="N36" s="100"/>
      <c r="O36" s="138">
        <v>20</v>
      </c>
      <c r="P36" s="123">
        <v>2</v>
      </c>
      <c r="Q36" s="112">
        <v>1.2</v>
      </c>
      <c r="R36" s="115">
        <v>0.8</v>
      </c>
      <c r="S36" s="188"/>
    </row>
    <row r="37" spans="1:19" ht="26.25" customHeight="1">
      <c r="A37" s="23">
        <v>13</v>
      </c>
      <c r="B37" s="291"/>
      <c r="C37" s="21">
        <v>2</v>
      </c>
      <c r="D37" s="62" t="s">
        <v>203</v>
      </c>
      <c r="E37" s="159" t="s">
        <v>121</v>
      </c>
      <c r="F37" s="61" t="s">
        <v>108</v>
      </c>
      <c r="G37" s="75" t="s">
        <v>42</v>
      </c>
      <c r="H37" s="69">
        <v>30</v>
      </c>
      <c r="I37" s="81">
        <v>20</v>
      </c>
      <c r="J37" s="53"/>
      <c r="K37" s="53"/>
      <c r="L37" s="53">
        <v>30</v>
      </c>
      <c r="M37" s="53"/>
      <c r="N37" s="53"/>
      <c r="O37" s="81">
        <v>20</v>
      </c>
      <c r="P37" s="115">
        <v>2</v>
      </c>
      <c r="Q37" s="114">
        <v>1.2</v>
      </c>
      <c r="R37" s="115">
        <v>0.8</v>
      </c>
      <c r="S37" s="188"/>
    </row>
    <row r="38" spans="1:19" ht="14.25" customHeight="1">
      <c r="A38" s="23">
        <v>14</v>
      </c>
      <c r="B38" s="291"/>
      <c r="C38" s="21">
        <v>2</v>
      </c>
      <c r="D38" s="83" t="s">
        <v>114</v>
      </c>
      <c r="E38" s="91" t="s">
        <v>122</v>
      </c>
      <c r="F38" s="82" t="s">
        <v>109</v>
      </c>
      <c r="G38" s="71" t="s">
        <v>42</v>
      </c>
      <c r="H38" s="70">
        <v>30</v>
      </c>
      <c r="I38" s="139">
        <v>45</v>
      </c>
      <c r="J38" s="69"/>
      <c r="K38" s="69"/>
      <c r="L38" s="69">
        <v>30</v>
      </c>
      <c r="M38" s="69"/>
      <c r="N38" s="76"/>
      <c r="O38" s="140">
        <v>45</v>
      </c>
      <c r="P38" s="112">
        <v>3</v>
      </c>
      <c r="Q38" s="114">
        <v>1.2000000000000002</v>
      </c>
      <c r="R38" s="115">
        <v>1.7999999999999998</v>
      </c>
      <c r="S38" s="188"/>
    </row>
    <row r="39" spans="1:19" ht="47.25" customHeight="1">
      <c r="A39" s="23">
        <v>15</v>
      </c>
      <c r="B39" s="291"/>
      <c r="C39" s="21">
        <v>2</v>
      </c>
      <c r="D39" s="50" t="s">
        <v>198</v>
      </c>
      <c r="E39" s="160" t="s">
        <v>123</v>
      </c>
      <c r="F39" s="27" t="s">
        <v>109</v>
      </c>
      <c r="G39" s="77" t="s">
        <v>42</v>
      </c>
      <c r="H39" s="53">
        <v>30</v>
      </c>
      <c r="I39" s="141">
        <v>20</v>
      </c>
      <c r="J39" s="94"/>
      <c r="K39" s="70">
        <v>30</v>
      </c>
      <c r="L39" s="70"/>
      <c r="M39" s="70"/>
      <c r="N39" s="100"/>
      <c r="O39" s="141">
        <v>20</v>
      </c>
      <c r="P39" s="123">
        <v>2</v>
      </c>
      <c r="Q39" s="146">
        <v>1.2</v>
      </c>
      <c r="R39" s="115">
        <v>0.8</v>
      </c>
      <c r="S39" s="188"/>
    </row>
    <row r="40" spans="1:19" ht="15" customHeight="1">
      <c r="A40" s="23">
        <v>16</v>
      </c>
      <c r="B40" s="291"/>
      <c r="C40" s="21">
        <v>2</v>
      </c>
      <c r="D40" s="62" t="s">
        <v>115</v>
      </c>
      <c r="E40" s="54" t="s">
        <v>124</v>
      </c>
      <c r="F40" s="26" t="s">
        <v>110</v>
      </c>
      <c r="G40" s="53" t="s">
        <v>44</v>
      </c>
      <c r="H40" s="92">
        <v>30</v>
      </c>
      <c r="I40" s="138">
        <v>45</v>
      </c>
      <c r="J40" s="92">
        <v>30</v>
      </c>
      <c r="K40" s="92"/>
      <c r="L40" s="92"/>
      <c r="M40" s="92"/>
      <c r="N40" s="102"/>
      <c r="O40" s="138">
        <v>45</v>
      </c>
      <c r="P40" s="185">
        <v>3</v>
      </c>
      <c r="Q40" s="146">
        <v>1.2000000000000002</v>
      </c>
      <c r="R40" s="115">
        <v>1.7999999999999998</v>
      </c>
      <c r="S40" s="188"/>
    </row>
    <row r="41" spans="1:19" ht="12.75">
      <c r="A41" s="23">
        <v>17</v>
      </c>
      <c r="B41" s="291"/>
      <c r="C41" s="21">
        <v>2</v>
      </c>
      <c r="D41" s="83" t="s">
        <v>116</v>
      </c>
      <c r="E41" s="65" t="s">
        <v>125</v>
      </c>
      <c r="F41" s="89" t="s">
        <v>110</v>
      </c>
      <c r="G41" s="74" t="s">
        <v>42</v>
      </c>
      <c r="H41" s="53">
        <v>30</v>
      </c>
      <c r="I41" s="81">
        <v>20</v>
      </c>
      <c r="J41" s="53"/>
      <c r="K41" s="53">
        <v>30</v>
      </c>
      <c r="L41" s="53"/>
      <c r="M41" s="53"/>
      <c r="N41" s="53"/>
      <c r="O41" s="81">
        <v>20</v>
      </c>
      <c r="P41" s="115">
        <v>2</v>
      </c>
      <c r="Q41" s="114">
        <v>1.2</v>
      </c>
      <c r="R41" s="115">
        <v>0.8</v>
      </c>
      <c r="S41" s="188"/>
    </row>
    <row r="42" spans="1:19" ht="26.25" customHeight="1">
      <c r="A42" s="23">
        <v>18</v>
      </c>
      <c r="B42" s="291"/>
      <c r="C42" s="21">
        <v>2</v>
      </c>
      <c r="D42" s="62" t="s">
        <v>196</v>
      </c>
      <c r="E42" s="158" t="s">
        <v>126</v>
      </c>
      <c r="F42" s="89" t="s">
        <v>110</v>
      </c>
      <c r="G42" s="74" t="s">
        <v>42</v>
      </c>
      <c r="H42" s="69">
        <v>30</v>
      </c>
      <c r="I42" s="81">
        <v>40</v>
      </c>
      <c r="J42" s="69"/>
      <c r="K42" s="69">
        <v>30</v>
      </c>
      <c r="L42" s="69"/>
      <c r="M42" s="69"/>
      <c r="N42" s="69"/>
      <c r="O42" s="81">
        <v>40</v>
      </c>
      <c r="P42" s="110">
        <v>3</v>
      </c>
      <c r="Q42" s="112">
        <v>1.4</v>
      </c>
      <c r="R42" s="115">
        <v>1.6</v>
      </c>
      <c r="S42" s="52">
        <v>5</v>
      </c>
    </row>
    <row r="43" spans="1:19" ht="12.75" customHeight="1">
      <c r="A43" s="58">
        <v>19</v>
      </c>
      <c r="B43" s="291"/>
      <c r="C43" s="21">
        <v>2</v>
      </c>
      <c r="D43" s="64" t="s">
        <v>117</v>
      </c>
      <c r="E43" s="55" t="s">
        <v>204</v>
      </c>
      <c r="F43" s="29" t="s">
        <v>188</v>
      </c>
      <c r="G43" s="93" t="s">
        <v>42</v>
      </c>
      <c r="H43" s="92">
        <v>30</v>
      </c>
      <c r="I43" s="141">
        <v>20</v>
      </c>
      <c r="J43" s="94"/>
      <c r="K43" s="70">
        <v>30</v>
      </c>
      <c r="L43" s="70"/>
      <c r="M43" s="70"/>
      <c r="N43" s="153"/>
      <c r="O43" s="141">
        <v>20</v>
      </c>
      <c r="P43" s="123">
        <v>2</v>
      </c>
      <c r="Q43" s="112">
        <v>1.2</v>
      </c>
      <c r="R43" s="115">
        <v>0.8</v>
      </c>
      <c r="S43" s="188"/>
    </row>
    <row r="44" spans="1:19" ht="15.75" customHeight="1">
      <c r="A44" s="23">
        <v>20</v>
      </c>
      <c r="B44" s="291"/>
      <c r="C44" s="21">
        <v>2</v>
      </c>
      <c r="D44" s="62" t="s">
        <v>118</v>
      </c>
      <c r="E44" s="161" t="s">
        <v>106</v>
      </c>
      <c r="F44" s="68" t="s">
        <v>111</v>
      </c>
      <c r="G44" s="78" t="s">
        <v>42</v>
      </c>
      <c r="H44" s="53">
        <v>30</v>
      </c>
      <c r="I44" s="81">
        <v>70</v>
      </c>
      <c r="J44" s="81"/>
      <c r="K44" s="53">
        <v>30</v>
      </c>
      <c r="L44" s="53"/>
      <c r="M44" s="53"/>
      <c r="N44" s="53"/>
      <c r="O44" s="81">
        <v>70</v>
      </c>
      <c r="P44" s="113">
        <v>4</v>
      </c>
      <c r="Q44" s="115">
        <v>1.2</v>
      </c>
      <c r="R44" s="115">
        <v>2.8</v>
      </c>
      <c r="S44" s="188"/>
    </row>
    <row r="45" spans="1:19" ht="14.25" customHeight="1">
      <c r="A45" s="23">
        <v>21</v>
      </c>
      <c r="B45" s="291"/>
      <c r="C45" s="21">
        <v>2</v>
      </c>
      <c r="D45" s="64" t="s">
        <v>61</v>
      </c>
      <c r="E45" s="119" t="s">
        <v>47</v>
      </c>
      <c r="F45" s="96" t="s">
        <v>57</v>
      </c>
      <c r="G45" s="74" t="s">
        <v>42</v>
      </c>
      <c r="H45" s="53">
        <v>30</v>
      </c>
      <c r="I45" s="81">
        <v>20</v>
      </c>
      <c r="J45" s="73"/>
      <c r="K45" s="69">
        <v>30</v>
      </c>
      <c r="L45" s="69"/>
      <c r="M45" s="69"/>
      <c r="N45" s="53"/>
      <c r="O45" s="81">
        <v>20</v>
      </c>
      <c r="P45" s="110">
        <v>2</v>
      </c>
      <c r="Q45" s="115">
        <v>1.2</v>
      </c>
      <c r="R45" s="115">
        <v>0.8</v>
      </c>
      <c r="S45" s="188"/>
    </row>
    <row r="46" spans="1:19" ht="15" customHeight="1">
      <c r="A46" s="23">
        <v>22</v>
      </c>
      <c r="B46" s="291"/>
      <c r="C46" s="21">
        <v>2</v>
      </c>
      <c r="D46" s="62" t="s">
        <v>71</v>
      </c>
      <c r="E46" s="157" t="s">
        <v>127</v>
      </c>
      <c r="F46" s="28" t="s">
        <v>57</v>
      </c>
      <c r="G46" s="77" t="s">
        <v>43</v>
      </c>
      <c r="H46" s="53">
        <v>30</v>
      </c>
      <c r="I46" s="81">
        <v>0</v>
      </c>
      <c r="J46" s="94">
        <v>30</v>
      </c>
      <c r="K46" s="70"/>
      <c r="L46" s="70"/>
      <c r="M46" s="70"/>
      <c r="N46" s="53"/>
      <c r="O46" s="81">
        <v>0</v>
      </c>
      <c r="P46" s="123">
        <v>1</v>
      </c>
      <c r="Q46" s="115">
        <v>1</v>
      </c>
      <c r="R46" s="115">
        <v>0</v>
      </c>
      <c r="S46" s="188"/>
    </row>
    <row r="47" spans="1:19" ht="24" customHeight="1">
      <c r="A47" s="23">
        <v>23</v>
      </c>
      <c r="B47" s="291"/>
      <c r="C47" s="21">
        <v>2</v>
      </c>
      <c r="D47" s="64" t="s">
        <v>119</v>
      </c>
      <c r="E47" s="162" t="s">
        <v>194</v>
      </c>
      <c r="F47" s="95" t="s">
        <v>58</v>
      </c>
      <c r="G47" s="74" t="s">
        <v>42</v>
      </c>
      <c r="H47" s="69">
        <v>120</v>
      </c>
      <c r="I47" s="81">
        <v>0</v>
      </c>
      <c r="J47" s="53"/>
      <c r="K47" s="53"/>
      <c r="L47" s="53"/>
      <c r="M47" s="53"/>
      <c r="N47" s="53">
        <v>120</v>
      </c>
      <c r="O47" s="81">
        <v>0</v>
      </c>
      <c r="P47" s="115">
        <v>4</v>
      </c>
      <c r="Q47" s="115">
        <v>4</v>
      </c>
      <c r="R47" s="115">
        <v>0</v>
      </c>
      <c r="S47" s="188"/>
    </row>
    <row r="48" spans="1:57" ht="12.75">
      <c r="A48" s="38"/>
      <c r="B48" s="291"/>
      <c r="C48" s="291" t="s">
        <v>25</v>
      </c>
      <c r="D48" s="291"/>
      <c r="E48" s="291"/>
      <c r="F48" s="291"/>
      <c r="G48" s="291"/>
      <c r="H48" s="136">
        <f aca="true" t="shared" si="1" ref="H48:R48">SUM(H36:H47)</f>
        <v>450</v>
      </c>
      <c r="I48" s="136">
        <f t="shared" si="1"/>
        <v>320</v>
      </c>
      <c r="J48" s="136">
        <f t="shared" si="1"/>
        <v>60</v>
      </c>
      <c r="K48" s="136">
        <f t="shared" si="1"/>
        <v>180</v>
      </c>
      <c r="L48" s="136">
        <f t="shared" si="1"/>
        <v>90</v>
      </c>
      <c r="M48" s="136">
        <f t="shared" si="1"/>
        <v>0</v>
      </c>
      <c r="N48" s="136">
        <f t="shared" si="1"/>
        <v>120</v>
      </c>
      <c r="O48" s="136">
        <f t="shared" si="1"/>
        <v>320</v>
      </c>
      <c r="P48" s="184">
        <f t="shared" si="1"/>
        <v>30</v>
      </c>
      <c r="Q48" s="137">
        <f>SUM(Q36:Q47)</f>
        <v>17.199999999999996</v>
      </c>
      <c r="R48" s="137">
        <f t="shared" si="1"/>
        <v>12.8</v>
      </c>
      <c r="S48" s="137">
        <f>SUM(S36:S47)</f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>
      <c r="A49" s="293" t="s">
        <v>14</v>
      </c>
      <c r="B49" s="293"/>
      <c r="C49" s="293"/>
      <c r="D49" s="293"/>
      <c r="E49" s="293"/>
      <c r="F49" s="293"/>
      <c r="G49" s="293"/>
      <c r="H49" s="143">
        <f aca="true" t="shared" si="2" ref="H49:R49">SUM(H35,H48)</f>
        <v>795</v>
      </c>
      <c r="I49" s="143">
        <f t="shared" si="2"/>
        <v>690</v>
      </c>
      <c r="J49" s="143">
        <f t="shared" si="2"/>
        <v>150</v>
      </c>
      <c r="K49" s="143">
        <f t="shared" si="2"/>
        <v>405</v>
      </c>
      <c r="L49" s="143">
        <f t="shared" si="2"/>
        <v>120</v>
      </c>
      <c r="M49" s="143">
        <f t="shared" si="2"/>
        <v>0</v>
      </c>
      <c r="N49" s="143">
        <f t="shared" si="2"/>
        <v>120</v>
      </c>
      <c r="O49" s="143">
        <f t="shared" si="2"/>
        <v>690</v>
      </c>
      <c r="P49" s="143">
        <f t="shared" si="2"/>
        <v>60</v>
      </c>
      <c r="Q49" s="144">
        <f t="shared" si="2"/>
        <v>31.199999999999996</v>
      </c>
      <c r="R49" s="144">
        <f t="shared" si="2"/>
        <v>28.8</v>
      </c>
      <c r="S49" s="144">
        <f>SUM(S35,S48)</f>
        <v>21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3.5" customHeight="1">
      <c r="A50" s="22">
        <v>24</v>
      </c>
      <c r="B50" s="291" t="s">
        <v>15</v>
      </c>
      <c r="C50" s="21">
        <v>3</v>
      </c>
      <c r="D50" s="62" t="s">
        <v>129</v>
      </c>
      <c r="E50" s="54" t="s">
        <v>138</v>
      </c>
      <c r="F50" s="25" t="s">
        <v>108</v>
      </c>
      <c r="G50" s="52" t="s">
        <v>44</v>
      </c>
      <c r="H50" s="52">
        <v>30</v>
      </c>
      <c r="I50" s="53">
        <v>45</v>
      </c>
      <c r="J50" s="53">
        <v>30</v>
      </c>
      <c r="K50" s="53"/>
      <c r="L50" s="53"/>
      <c r="M50" s="53"/>
      <c r="N50" s="53"/>
      <c r="O50" s="53">
        <v>45</v>
      </c>
      <c r="P50" s="115">
        <v>3</v>
      </c>
      <c r="Q50" s="115">
        <v>1.2000000000000002</v>
      </c>
      <c r="R50" s="115">
        <v>1.7999999999999998</v>
      </c>
      <c r="S50" s="189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21" customHeight="1">
      <c r="A51" s="22">
        <v>25</v>
      </c>
      <c r="B51" s="291"/>
      <c r="C51" s="21">
        <v>3</v>
      </c>
      <c r="D51" s="64" t="s">
        <v>130</v>
      </c>
      <c r="E51" s="99" t="s">
        <v>139</v>
      </c>
      <c r="F51" s="25" t="s">
        <v>108</v>
      </c>
      <c r="G51" s="78" t="s">
        <v>42</v>
      </c>
      <c r="H51" s="53">
        <v>30</v>
      </c>
      <c r="I51" s="52">
        <v>20</v>
      </c>
      <c r="J51" s="53"/>
      <c r="K51" s="53"/>
      <c r="L51" s="53">
        <v>30</v>
      </c>
      <c r="M51" s="52"/>
      <c r="N51" s="52"/>
      <c r="O51" s="52">
        <v>20</v>
      </c>
      <c r="P51" s="115">
        <v>2</v>
      </c>
      <c r="Q51" s="114">
        <v>1.2</v>
      </c>
      <c r="R51" s="115">
        <v>0.8</v>
      </c>
      <c r="S51" s="189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39" customHeight="1">
      <c r="A52" s="22">
        <v>26</v>
      </c>
      <c r="B52" s="291"/>
      <c r="C52" s="21">
        <v>3</v>
      </c>
      <c r="D52" s="83" t="s">
        <v>202</v>
      </c>
      <c r="E52" s="163" t="s">
        <v>140</v>
      </c>
      <c r="F52" s="61" t="s">
        <v>108</v>
      </c>
      <c r="G52" s="75" t="s">
        <v>42</v>
      </c>
      <c r="H52" s="69">
        <v>30</v>
      </c>
      <c r="I52" s="53">
        <v>45</v>
      </c>
      <c r="J52" s="69"/>
      <c r="K52" s="73"/>
      <c r="L52" s="69">
        <v>30</v>
      </c>
      <c r="M52" s="69"/>
      <c r="N52" s="69"/>
      <c r="O52" s="69">
        <v>45</v>
      </c>
      <c r="P52" s="112">
        <v>3</v>
      </c>
      <c r="Q52" s="114">
        <v>1.2000000000000002</v>
      </c>
      <c r="R52" s="115">
        <v>1.7999999999999998</v>
      </c>
      <c r="S52" s="189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3.5" customHeight="1">
      <c r="A53" s="22">
        <v>27</v>
      </c>
      <c r="B53" s="291"/>
      <c r="C53" s="21">
        <v>3</v>
      </c>
      <c r="D53" s="85" t="s">
        <v>131</v>
      </c>
      <c r="E53" s="84" t="s">
        <v>141</v>
      </c>
      <c r="F53" s="26" t="s">
        <v>110</v>
      </c>
      <c r="G53" s="77" t="s">
        <v>43</v>
      </c>
      <c r="H53" s="53">
        <v>15</v>
      </c>
      <c r="I53" s="52">
        <v>10</v>
      </c>
      <c r="J53" s="94"/>
      <c r="K53" s="70"/>
      <c r="L53" s="70">
        <v>15</v>
      </c>
      <c r="M53" s="100"/>
      <c r="N53" s="100"/>
      <c r="O53" s="100">
        <v>10</v>
      </c>
      <c r="P53" s="116">
        <v>1</v>
      </c>
      <c r="Q53" s="114">
        <v>0.6</v>
      </c>
      <c r="R53" s="115">
        <v>0.4</v>
      </c>
      <c r="S53" s="18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3.5" customHeight="1">
      <c r="A54" s="22">
        <v>28</v>
      </c>
      <c r="B54" s="291"/>
      <c r="C54" s="21">
        <v>3</v>
      </c>
      <c r="D54" s="118" t="s">
        <v>132</v>
      </c>
      <c r="E54" s="120" t="s">
        <v>50</v>
      </c>
      <c r="F54" s="88" t="s">
        <v>110</v>
      </c>
      <c r="G54" s="123" t="s">
        <v>42</v>
      </c>
      <c r="H54" s="70">
        <v>30</v>
      </c>
      <c r="I54" s="53">
        <v>45</v>
      </c>
      <c r="J54" s="53"/>
      <c r="K54" s="53">
        <v>30</v>
      </c>
      <c r="L54" s="53"/>
      <c r="M54" s="53"/>
      <c r="N54" s="53"/>
      <c r="O54" s="53">
        <v>45</v>
      </c>
      <c r="P54" s="146">
        <v>3</v>
      </c>
      <c r="Q54" s="114">
        <v>1.2000000000000002</v>
      </c>
      <c r="R54" s="115">
        <v>1.7999999999999998</v>
      </c>
      <c r="S54" s="18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3.5" customHeight="1">
      <c r="A55" s="22">
        <v>29</v>
      </c>
      <c r="B55" s="291"/>
      <c r="C55" s="21">
        <v>3</v>
      </c>
      <c r="D55" s="64" t="s">
        <v>133</v>
      </c>
      <c r="E55" s="86" t="s">
        <v>142</v>
      </c>
      <c r="F55" s="26" t="s">
        <v>110</v>
      </c>
      <c r="G55" s="77" t="s">
        <v>43</v>
      </c>
      <c r="H55" s="53">
        <v>15</v>
      </c>
      <c r="I55" s="52">
        <v>10</v>
      </c>
      <c r="J55" s="69"/>
      <c r="K55" s="69">
        <v>15</v>
      </c>
      <c r="L55" s="69"/>
      <c r="M55" s="52"/>
      <c r="N55" s="52"/>
      <c r="O55" s="52">
        <v>10</v>
      </c>
      <c r="P55" s="115">
        <v>1</v>
      </c>
      <c r="Q55" s="114">
        <v>0.6</v>
      </c>
      <c r="R55" s="115">
        <v>0.4</v>
      </c>
      <c r="S55" s="18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25.5" customHeight="1">
      <c r="A56" s="22">
        <v>30</v>
      </c>
      <c r="B56" s="291"/>
      <c r="C56" s="21">
        <v>3</v>
      </c>
      <c r="D56" s="83" t="s">
        <v>134</v>
      </c>
      <c r="E56" s="91" t="s">
        <v>143</v>
      </c>
      <c r="F56" s="101" t="s">
        <v>188</v>
      </c>
      <c r="G56" s="93" t="s">
        <v>43</v>
      </c>
      <c r="H56" s="70">
        <v>30</v>
      </c>
      <c r="I56" s="53">
        <v>20</v>
      </c>
      <c r="J56" s="53">
        <v>30</v>
      </c>
      <c r="K56" s="53"/>
      <c r="L56" s="53"/>
      <c r="M56" s="53"/>
      <c r="N56" s="53"/>
      <c r="O56" s="53">
        <v>20</v>
      </c>
      <c r="P56" s="115">
        <v>2</v>
      </c>
      <c r="Q56" s="114">
        <v>1.2</v>
      </c>
      <c r="R56" s="115">
        <v>0.8</v>
      </c>
      <c r="S56" s="18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3.5" customHeight="1">
      <c r="A57" s="22">
        <v>31</v>
      </c>
      <c r="B57" s="291"/>
      <c r="C57" s="21">
        <v>3</v>
      </c>
      <c r="D57" s="62" t="s">
        <v>135</v>
      </c>
      <c r="E57" s="55" t="s">
        <v>144</v>
      </c>
      <c r="F57" s="29" t="s">
        <v>188</v>
      </c>
      <c r="G57" s="78" t="s">
        <v>42</v>
      </c>
      <c r="H57" s="53">
        <v>30</v>
      </c>
      <c r="I57" s="53">
        <v>20</v>
      </c>
      <c r="J57" s="94"/>
      <c r="K57" s="70">
        <v>30</v>
      </c>
      <c r="L57" s="70"/>
      <c r="M57" s="69"/>
      <c r="N57" s="69"/>
      <c r="O57" s="69">
        <v>20</v>
      </c>
      <c r="P57" s="116">
        <v>2</v>
      </c>
      <c r="Q57" s="114">
        <v>1.2</v>
      </c>
      <c r="R57" s="115">
        <v>0.8</v>
      </c>
      <c r="S57" s="18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3.5" customHeight="1">
      <c r="A58" s="22">
        <v>32</v>
      </c>
      <c r="B58" s="291"/>
      <c r="C58" s="21">
        <v>3</v>
      </c>
      <c r="D58" s="64" t="s">
        <v>136</v>
      </c>
      <c r="E58" s="91" t="s">
        <v>106</v>
      </c>
      <c r="F58" s="68" t="s">
        <v>111</v>
      </c>
      <c r="G58" s="75" t="s">
        <v>42</v>
      </c>
      <c r="H58" s="69">
        <v>30</v>
      </c>
      <c r="I58" s="53">
        <v>70</v>
      </c>
      <c r="J58" s="81"/>
      <c r="K58" s="53">
        <v>30</v>
      </c>
      <c r="L58" s="53"/>
      <c r="M58" s="53"/>
      <c r="N58" s="53"/>
      <c r="O58" s="53">
        <v>70</v>
      </c>
      <c r="P58" s="115">
        <v>4</v>
      </c>
      <c r="Q58" s="114">
        <v>1.2</v>
      </c>
      <c r="R58" s="115">
        <v>2.8</v>
      </c>
      <c r="S58" s="18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3.5" customHeight="1">
      <c r="A59" s="22">
        <v>33</v>
      </c>
      <c r="B59" s="291"/>
      <c r="C59" s="21">
        <v>3</v>
      </c>
      <c r="D59" s="62" t="s">
        <v>68</v>
      </c>
      <c r="E59" s="119" t="s">
        <v>47</v>
      </c>
      <c r="F59" s="90" t="s">
        <v>57</v>
      </c>
      <c r="G59" s="79" t="s">
        <v>42</v>
      </c>
      <c r="H59" s="70">
        <v>30</v>
      </c>
      <c r="I59" s="52">
        <v>20</v>
      </c>
      <c r="J59" s="103"/>
      <c r="K59" s="92">
        <v>30</v>
      </c>
      <c r="L59" s="92"/>
      <c r="M59" s="102"/>
      <c r="N59" s="102"/>
      <c r="O59" s="102">
        <v>20</v>
      </c>
      <c r="P59" s="116">
        <v>2</v>
      </c>
      <c r="Q59" s="114">
        <v>1.2</v>
      </c>
      <c r="R59" s="115">
        <v>0.8</v>
      </c>
      <c r="S59" s="18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3.5" customHeight="1">
      <c r="A60" s="22">
        <v>34</v>
      </c>
      <c r="B60" s="291"/>
      <c r="C60" s="21">
        <v>3</v>
      </c>
      <c r="D60" s="64" t="s">
        <v>62</v>
      </c>
      <c r="E60" s="162" t="s">
        <v>48</v>
      </c>
      <c r="F60" s="28" t="s">
        <v>57</v>
      </c>
      <c r="G60" s="78" t="s">
        <v>42</v>
      </c>
      <c r="H60" s="52">
        <v>30</v>
      </c>
      <c r="I60" s="52">
        <v>20</v>
      </c>
      <c r="J60" s="53"/>
      <c r="K60" s="53">
        <v>30</v>
      </c>
      <c r="L60" s="53"/>
      <c r="M60" s="52"/>
      <c r="N60" s="52"/>
      <c r="O60" s="52">
        <v>20</v>
      </c>
      <c r="P60" s="115">
        <v>2</v>
      </c>
      <c r="Q60" s="114">
        <v>1.2</v>
      </c>
      <c r="R60" s="115">
        <v>0.8</v>
      </c>
      <c r="S60" s="18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4.25" customHeight="1">
      <c r="A61" s="22">
        <v>35</v>
      </c>
      <c r="B61" s="291"/>
      <c r="C61" s="21">
        <v>3</v>
      </c>
      <c r="D61" s="64" t="s">
        <v>63</v>
      </c>
      <c r="E61" s="161" t="s">
        <v>209</v>
      </c>
      <c r="F61" s="90" t="s">
        <v>57</v>
      </c>
      <c r="G61" s="75" t="s">
        <v>42</v>
      </c>
      <c r="H61" s="100">
        <v>30</v>
      </c>
      <c r="I61" s="53">
        <v>0</v>
      </c>
      <c r="J61" s="69"/>
      <c r="K61" s="69">
        <v>30</v>
      </c>
      <c r="L61" s="69"/>
      <c r="M61" s="69"/>
      <c r="N61" s="69"/>
      <c r="O61" s="69">
        <v>0</v>
      </c>
      <c r="P61" s="112">
        <v>1</v>
      </c>
      <c r="Q61" s="114">
        <v>1</v>
      </c>
      <c r="R61" s="115">
        <v>0</v>
      </c>
      <c r="S61" s="189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26.25" customHeight="1">
      <c r="A62" s="22">
        <v>36</v>
      </c>
      <c r="B62" s="291"/>
      <c r="C62" s="21">
        <v>3</v>
      </c>
      <c r="D62" s="62" t="s">
        <v>137</v>
      </c>
      <c r="E62" s="120" t="s">
        <v>194</v>
      </c>
      <c r="F62" s="31" t="s">
        <v>58</v>
      </c>
      <c r="G62" s="77" t="s">
        <v>42</v>
      </c>
      <c r="H62" s="53">
        <v>120</v>
      </c>
      <c r="I62" s="81">
        <v>0</v>
      </c>
      <c r="J62" s="53"/>
      <c r="K62" s="53"/>
      <c r="L62" s="53"/>
      <c r="M62" s="53"/>
      <c r="N62" s="53">
        <v>120</v>
      </c>
      <c r="O62" s="53">
        <v>0</v>
      </c>
      <c r="P62" s="115">
        <v>4</v>
      </c>
      <c r="Q62" s="115">
        <v>4</v>
      </c>
      <c r="R62" s="115">
        <v>0</v>
      </c>
      <c r="S62" s="189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19" ht="12.75" customHeight="1">
      <c r="A63" s="38"/>
      <c r="B63" s="291"/>
      <c r="C63" s="291" t="s">
        <v>26</v>
      </c>
      <c r="D63" s="292"/>
      <c r="E63" s="292"/>
      <c r="F63" s="292"/>
      <c r="G63" s="292"/>
      <c r="H63" s="145">
        <f aca="true" t="shared" si="3" ref="H63:S63">SUM(H50:H62)</f>
        <v>450</v>
      </c>
      <c r="I63" s="145">
        <f t="shared" si="3"/>
        <v>325</v>
      </c>
      <c r="J63" s="145">
        <f t="shared" si="3"/>
        <v>60</v>
      </c>
      <c r="K63" s="145">
        <f t="shared" si="3"/>
        <v>195</v>
      </c>
      <c r="L63" s="145">
        <f t="shared" si="3"/>
        <v>75</v>
      </c>
      <c r="M63" s="145">
        <f t="shared" si="3"/>
        <v>0</v>
      </c>
      <c r="N63" s="145">
        <f t="shared" si="3"/>
        <v>120</v>
      </c>
      <c r="O63" s="145">
        <f t="shared" si="3"/>
        <v>325</v>
      </c>
      <c r="P63" s="186">
        <f t="shared" si="3"/>
        <v>30</v>
      </c>
      <c r="Q63" s="195">
        <f t="shared" si="3"/>
        <v>17</v>
      </c>
      <c r="R63" s="195">
        <f t="shared" si="3"/>
        <v>13</v>
      </c>
      <c r="S63" s="136">
        <f t="shared" si="3"/>
        <v>0</v>
      </c>
    </row>
    <row r="64" spans="1:19" ht="24.75" customHeight="1">
      <c r="A64" s="23">
        <v>37</v>
      </c>
      <c r="B64" s="291"/>
      <c r="C64" s="21">
        <v>4</v>
      </c>
      <c r="D64" s="62" t="s">
        <v>145</v>
      </c>
      <c r="E64" s="54" t="s">
        <v>54</v>
      </c>
      <c r="F64" s="25" t="s">
        <v>108</v>
      </c>
      <c r="G64" s="52" t="s">
        <v>44</v>
      </c>
      <c r="H64" s="141">
        <v>30</v>
      </c>
      <c r="I64" s="52">
        <v>45</v>
      </c>
      <c r="J64" s="81">
        <v>30</v>
      </c>
      <c r="K64" s="53"/>
      <c r="L64" s="53"/>
      <c r="M64" s="52"/>
      <c r="N64" s="52"/>
      <c r="O64" s="52">
        <v>45</v>
      </c>
      <c r="P64" s="113">
        <v>3</v>
      </c>
      <c r="Q64" s="115">
        <v>1.2000000000000002</v>
      </c>
      <c r="R64" s="115">
        <v>1.7999999999999998</v>
      </c>
      <c r="S64" s="53"/>
    </row>
    <row r="65" spans="1:19" ht="47.25" customHeight="1">
      <c r="A65" s="23">
        <v>38</v>
      </c>
      <c r="B65" s="291"/>
      <c r="C65" s="21">
        <v>4</v>
      </c>
      <c r="D65" s="64" t="s">
        <v>146</v>
      </c>
      <c r="E65" s="164" t="s">
        <v>120</v>
      </c>
      <c r="F65" s="61" t="s">
        <v>108</v>
      </c>
      <c r="G65" s="76" t="s">
        <v>42</v>
      </c>
      <c r="H65" s="138">
        <v>30</v>
      </c>
      <c r="I65" s="76">
        <v>20</v>
      </c>
      <c r="J65" s="73"/>
      <c r="K65" s="69"/>
      <c r="L65" s="69">
        <v>30</v>
      </c>
      <c r="M65" s="76"/>
      <c r="N65" s="76"/>
      <c r="O65" s="76">
        <v>20</v>
      </c>
      <c r="P65" s="110">
        <v>2</v>
      </c>
      <c r="Q65" s="112">
        <v>1.2</v>
      </c>
      <c r="R65" s="115">
        <v>0.8</v>
      </c>
      <c r="S65" s="53"/>
    </row>
    <row r="66" spans="1:19" ht="33.75" customHeight="1">
      <c r="A66" s="23">
        <v>39</v>
      </c>
      <c r="B66" s="291"/>
      <c r="C66" s="21">
        <v>4</v>
      </c>
      <c r="D66" s="83" t="s">
        <v>201</v>
      </c>
      <c r="E66" s="165" t="s">
        <v>140</v>
      </c>
      <c r="F66" s="25" t="s">
        <v>108</v>
      </c>
      <c r="G66" s="52" t="s">
        <v>42</v>
      </c>
      <c r="H66" s="138">
        <v>30</v>
      </c>
      <c r="I66" s="52">
        <v>45</v>
      </c>
      <c r="J66" s="94"/>
      <c r="K66" s="70"/>
      <c r="L66" s="70">
        <v>30</v>
      </c>
      <c r="M66" s="102"/>
      <c r="N66" s="102"/>
      <c r="O66" s="52">
        <v>45</v>
      </c>
      <c r="P66" s="123">
        <v>3</v>
      </c>
      <c r="Q66" s="115">
        <v>1.2000000000000002</v>
      </c>
      <c r="R66" s="115">
        <v>1.7999999999999998</v>
      </c>
      <c r="S66" s="53"/>
    </row>
    <row r="67" spans="1:19" ht="15" customHeight="1">
      <c r="A67" s="23">
        <v>40</v>
      </c>
      <c r="B67" s="291"/>
      <c r="C67" s="21">
        <v>4</v>
      </c>
      <c r="D67" s="62" t="s">
        <v>147</v>
      </c>
      <c r="E67" s="55" t="s">
        <v>152</v>
      </c>
      <c r="F67" s="97" t="s">
        <v>109</v>
      </c>
      <c r="G67" s="70" t="s">
        <v>42</v>
      </c>
      <c r="H67" s="139">
        <v>30</v>
      </c>
      <c r="I67" s="52">
        <v>20</v>
      </c>
      <c r="J67" s="53">
        <v>30</v>
      </c>
      <c r="K67" s="53"/>
      <c r="L67" s="53"/>
      <c r="M67" s="52"/>
      <c r="N67" s="52"/>
      <c r="O67" s="52">
        <v>20</v>
      </c>
      <c r="P67" s="115">
        <v>2</v>
      </c>
      <c r="Q67" s="115">
        <v>1.2</v>
      </c>
      <c r="R67" s="115">
        <v>0.8</v>
      </c>
      <c r="S67" s="53"/>
    </row>
    <row r="68" spans="1:19" ht="22.5" customHeight="1">
      <c r="A68" s="23">
        <v>41</v>
      </c>
      <c r="B68" s="291"/>
      <c r="C68" s="21">
        <v>4</v>
      </c>
      <c r="D68" s="85" t="s">
        <v>148</v>
      </c>
      <c r="E68" s="87" t="s">
        <v>153</v>
      </c>
      <c r="F68" s="26" t="s">
        <v>110</v>
      </c>
      <c r="G68" s="102" t="s">
        <v>43</v>
      </c>
      <c r="H68" s="103">
        <v>15</v>
      </c>
      <c r="I68" s="92">
        <v>10</v>
      </c>
      <c r="J68" s="70"/>
      <c r="K68" s="70"/>
      <c r="L68" s="70">
        <v>15</v>
      </c>
      <c r="M68" s="92"/>
      <c r="N68" s="53"/>
      <c r="O68" s="92">
        <v>10</v>
      </c>
      <c r="P68" s="116">
        <v>1</v>
      </c>
      <c r="Q68" s="115">
        <v>0.6</v>
      </c>
      <c r="R68" s="115">
        <v>0.4</v>
      </c>
      <c r="S68" s="53"/>
    </row>
    <row r="69" spans="1:19" ht="24.75" customHeight="1">
      <c r="A69" s="23">
        <v>42</v>
      </c>
      <c r="B69" s="291"/>
      <c r="C69" s="21">
        <v>4</v>
      </c>
      <c r="D69" s="62" t="s">
        <v>197</v>
      </c>
      <c r="E69" s="158" t="s">
        <v>154</v>
      </c>
      <c r="F69" s="26" t="s">
        <v>110</v>
      </c>
      <c r="G69" s="53" t="s">
        <v>42</v>
      </c>
      <c r="H69" s="81">
        <v>30</v>
      </c>
      <c r="I69" s="53">
        <v>20</v>
      </c>
      <c r="J69" s="53"/>
      <c r="K69" s="53">
        <v>30</v>
      </c>
      <c r="L69" s="53"/>
      <c r="M69" s="53"/>
      <c r="N69" s="53"/>
      <c r="O69" s="53">
        <v>20</v>
      </c>
      <c r="P69" s="115">
        <v>2</v>
      </c>
      <c r="Q69" s="115">
        <v>1.2</v>
      </c>
      <c r="R69" s="115">
        <v>0.8</v>
      </c>
      <c r="S69" s="53"/>
    </row>
    <row r="70" spans="1:19" ht="25.5" customHeight="1">
      <c r="A70" s="23">
        <v>43</v>
      </c>
      <c r="B70" s="291"/>
      <c r="C70" s="21">
        <v>4</v>
      </c>
      <c r="D70" s="64" t="s">
        <v>149</v>
      </c>
      <c r="E70" s="86" t="s">
        <v>155</v>
      </c>
      <c r="F70" s="98" t="s">
        <v>188</v>
      </c>
      <c r="G70" s="76" t="s">
        <v>43</v>
      </c>
      <c r="H70" s="81">
        <v>15</v>
      </c>
      <c r="I70" s="53">
        <v>25</v>
      </c>
      <c r="J70" s="73"/>
      <c r="K70" s="69">
        <v>15</v>
      </c>
      <c r="L70" s="69"/>
      <c r="M70" s="69"/>
      <c r="N70" s="69"/>
      <c r="O70" s="53">
        <v>25</v>
      </c>
      <c r="P70" s="112">
        <v>2</v>
      </c>
      <c r="Q70" s="115">
        <v>1</v>
      </c>
      <c r="R70" s="115">
        <v>1</v>
      </c>
      <c r="S70" s="53">
        <v>10</v>
      </c>
    </row>
    <row r="71" spans="1:19" ht="23.25" customHeight="1">
      <c r="A71" s="23">
        <v>44</v>
      </c>
      <c r="B71" s="291"/>
      <c r="C71" s="124">
        <v>4</v>
      </c>
      <c r="D71" s="118" t="s">
        <v>230</v>
      </c>
      <c r="E71" s="177" t="s">
        <v>214</v>
      </c>
      <c r="F71" s="179" t="s">
        <v>216</v>
      </c>
      <c r="G71" s="113" t="s">
        <v>42</v>
      </c>
      <c r="H71" s="115">
        <v>30</v>
      </c>
      <c r="I71" s="115">
        <v>20</v>
      </c>
      <c r="J71" s="114"/>
      <c r="K71" s="115">
        <v>30</v>
      </c>
      <c r="L71" s="115"/>
      <c r="M71" s="115"/>
      <c r="N71" s="115"/>
      <c r="O71" s="115">
        <v>20</v>
      </c>
      <c r="P71" s="115">
        <v>2</v>
      </c>
      <c r="Q71" s="146">
        <v>1.2</v>
      </c>
      <c r="R71" s="115">
        <v>0.8</v>
      </c>
      <c r="S71" s="53"/>
    </row>
    <row r="72" spans="1:19" ht="21.75" customHeight="1">
      <c r="A72" s="23">
        <v>45</v>
      </c>
      <c r="B72" s="291"/>
      <c r="C72" s="124">
        <v>4</v>
      </c>
      <c r="D72" s="118" t="s">
        <v>231</v>
      </c>
      <c r="E72" s="178" t="s">
        <v>215</v>
      </c>
      <c r="F72" s="179" t="s">
        <v>216</v>
      </c>
      <c r="G72" s="115" t="s">
        <v>44</v>
      </c>
      <c r="H72" s="114">
        <v>30</v>
      </c>
      <c r="I72" s="115">
        <v>20</v>
      </c>
      <c r="J72" s="115"/>
      <c r="K72" s="115"/>
      <c r="L72" s="115">
        <v>30</v>
      </c>
      <c r="M72" s="115"/>
      <c r="N72" s="115"/>
      <c r="O72" s="115">
        <v>20</v>
      </c>
      <c r="P72" s="115">
        <v>2</v>
      </c>
      <c r="Q72" s="115">
        <v>1.2</v>
      </c>
      <c r="R72" s="115">
        <v>0.8</v>
      </c>
      <c r="S72" s="53"/>
    </row>
    <row r="73" spans="1:19" ht="14.25" customHeight="1">
      <c r="A73" s="23">
        <v>46</v>
      </c>
      <c r="B73" s="291"/>
      <c r="C73" s="21">
        <v>4</v>
      </c>
      <c r="D73" s="64" t="s">
        <v>150</v>
      </c>
      <c r="E73" s="162" t="s">
        <v>106</v>
      </c>
      <c r="F73" s="68" t="s">
        <v>111</v>
      </c>
      <c r="G73" s="76" t="s">
        <v>42</v>
      </c>
      <c r="H73" s="138">
        <v>30</v>
      </c>
      <c r="I73" s="76">
        <v>70</v>
      </c>
      <c r="J73" s="73"/>
      <c r="K73" s="69">
        <v>30</v>
      </c>
      <c r="L73" s="69"/>
      <c r="M73" s="76"/>
      <c r="N73" s="76"/>
      <c r="O73" s="76">
        <v>70</v>
      </c>
      <c r="P73" s="110">
        <v>4</v>
      </c>
      <c r="Q73" s="115">
        <v>1.2</v>
      </c>
      <c r="R73" s="115">
        <v>2.8</v>
      </c>
      <c r="S73" s="53"/>
    </row>
    <row r="74" spans="1:19" ht="13.5" customHeight="1">
      <c r="A74" s="23">
        <v>47</v>
      </c>
      <c r="B74" s="291"/>
      <c r="C74" s="21">
        <v>4</v>
      </c>
      <c r="D74" s="62" t="s">
        <v>64</v>
      </c>
      <c r="E74" s="120" t="s">
        <v>47</v>
      </c>
      <c r="F74" s="28" t="s">
        <v>57</v>
      </c>
      <c r="G74" s="77" t="s">
        <v>42</v>
      </c>
      <c r="H74" s="53">
        <v>30</v>
      </c>
      <c r="I74" s="53">
        <v>20</v>
      </c>
      <c r="J74" s="81"/>
      <c r="K74" s="53">
        <v>30</v>
      </c>
      <c r="L74" s="53"/>
      <c r="M74" s="53"/>
      <c r="N74" s="53"/>
      <c r="O74" s="53">
        <v>20</v>
      </c>
      <c r="P74" s="113">
        <v>2</v>
      </c>
      <c r="Q74" s="115">
        <v>1.2</v>
      </c>
      <c r="R74" s="115">
        <v>0.8</v>
      </c>
      <c r="S74" s="53"/>
    </row>
    <row r="75" spans="1:19" ht="13.5" customHeight="1">
      <c r="A75" s="23">
        <v>48</v>
      </c>
      <c r="B75" s="291"/>
      <c r="C75" s="21">
        <v>4</v>
      </c>
      <c r="D75" s="85" t="s">
        <v>65</v>
      </c>
      <c r="E75" s="122" t="s">
        <v>209</v>
      </c>
      <c r="F75" s="28" t="s">
        <v>57</v>
      </c>
      <c r="G75" s="77" t="s">
        <v>42</v>
      </c>
      <c r="H75" s="53">
        <v>30</v>
      </c>
      <c r="I75" s="53">
        <v>0</v>
      </c>
      <c r="J75" s="81"/>
      <c r="K75" s="53">
        <v>30</v>
      </c>
      <c r="L75" s="92"/>
      <c r="M75" s="53"/>
      <c r="N75" s="53"/>
      <c r="O75" s="53">
        <v>0</v>
      </c>
      <c r="P75" s="185">
        <v>1</v>
      </c>
      <c r="Q75" s="115">
        <v>1</v>
      </c>
      <c r="R75" s="115">
        <v>0</v>
      </c>
      <c r="S75" s="53"/>
    </row>
    <row r="76" spans="1:19" ht="22.5" customHeight="1">
      <c r="A76" s="23">
        <v>49</v>
      </c>
      <c r="B76" s="291"/>
      <c r="C76" s="21">
        <v>4</v>
      </c>
      <c r="D76" s="62" t="s">
        <v>151</v>
      </c>
      <c r="E76" s="120" t="s">
        <v>194</v>
      </c>
      <c r="F76" s="104" t="s">
        <v>58</v>
      </c>
      <c r="G76" s="74" t="s">
        <v>42</v>
      </c>
      <c r="H76" s="69">
        <v>120</v>
      </c>
      <c r="I76" s="69">
        <v>0</v>
      </c>
      <c r="J76" s="73"/>
      <c r="K76" s="154"/>
      <c r="L76" s="53"/>
      <c r="M76" s="53"/>
      <c r="N76" s="53">
        <v>120</v>
      </c>
      <c r="O76" s="69">
        <v>0</v>
      </c>
      <c r="P76" s="113">
        <v>4</v>
      </c>
      <c r="Q76" s="115">
        <v>4</v>
      </c>
      <c r="R76" s="115">
        <v>0</v>
      </c>
      <c r="S76" s="53"/>
    </row>
    <row r="77" spans="1:19" ht="12.75" customHeight="1">
      <c r="A77" s="38"/>
      <c r="B77" s="291"/>
      <c r="C77" s="291" t="s">
        <v>27</v>
      </c>
      <c r="D77" s="291"/>
      <c r="E77" s="291"/>
      <c r="F77" s="291"/>
      <c r="G77" s="291"/>
      <c r="H77" s="136">
        <f aca="true" t="shared" si="4" ref="H77:R77">SUM(H64:H76)</f>
        <v>450</v>
      </c>
      <c r="I77" s="136">
        <f t="shared" si="4"/>
        <v>315</v>
      </c>
      <c r="J77" s="136">
        <f t="shared" si="4"/>
        <v>60</v>
      </c>
      <c r="K77" s="136">
        <f t="shared" si="4"/>
        <v>165</v>
      </c>
      <c r="L77" s="136">
        <f t="shared" si="4"/>
        <v>105</v>
      </c>
      <c r="M77" s="136">
        <f t="shared" si="4"/>
        <v>0</v>
      </c>
      <c r="N77" s="136">
        <f t="shared" si="4"/>
        <v>120</v>
      </c>
      <c r="O77" s="136">
        <f t="shared" si="4"/>
        <v>315</v>
      </c>
      <c r="P77" s="184">
        <f t="shared" si="4"/>
        <v>30</v>
      </c>
      <c r="Q77" s="136">
        <f t="shared" si="4"/>
        <v>17.4</v>
      </c>
      <c r="R77" s="136">
        <f t="shared" si="4"/>
        <v>12.600000000000001</v>
      </c>
      <c r="S77" s="136">
        <f>SUM(S64:S76)</f>
        <v>10</v>
      </c>
    </row>
    <row r="78" spans="1:19" ht="12.75" customHeight="1">
      <c r="A78" s="293" t="s">
        <v>16</v>
      </c>
      <c r="B78" s="293"/>
      <c r="C78" s="293"/>
      <c r="D78" s="294"/>
      <c r="E78" s="294"/>
      <c r="F78" s="294"/>
      <c r="G78" s="294"/>
      <c r="H78" s="143">
        <f aca="true" t="shared" si="5" ref="H78:R78">SUM(H63,H77)</f>
        <v>900</v>
      </c>
      <c r="I78" s="143">
        <f t="shared" si="5"/>
        <v>640</v>
      </c>
      <c r="J78" s="142">
        <f t="shared" si="5"/>
        <v>120</v>
      </c>
      <c r="K78" s="142">
        <f t="shared" si="5"/>
        <v>360</v>
      </c>
      <c r="L78" s="142">
        <f t="shared" si="5"/>
        <v>180</v>
      </c>
      <c r="M78" s="142">
        <f t="shared" si="5"/>
        <v>0</v>
      </c>
      <c r="N78" s="142">
        <f t="shared" si="5"/>
        <v>240</v>
      </c>
      <c r="O78" s="142">
        <f t="shared" si="5"/>
        <v>640</v>
      </c>
      <c r="P78" s="142">
        <f t="shared" si="5"/>
        <v>60</v>
      </c>
      <c r="Q78" s="142">
        <f t="shared" si="5"/>
        <v>34.4</v>
      </c>
      <c r="R78" s="143">
        <f t="shared" si="5"/>
        <v>25.6</v>
      </c>
      <c r="S78" s="143">
        <f>SUM(S63,S77)</f>
        <v>10</v>
      </c>
    </row>
    <row r="79" spans="1:19" ht="33" customHeight="1">
      <c r="A79" s="23">
        <v>50</v>
      </c>
      <c r="B79" s="291" t="s">
        <v>28</v>
      </c>
      <c r="C79" s="21">
        <v>5</v>
      </c>
      <c r="D79" s="85" t="s">
        <v>200</v>
      </c>
      <c r="E79" s="158" t="s">
        <v>161</v>
      </c>
      <c r="F79" s="25" t="s">
        <v>108</v>
      </c>
      <c r="G79" s="52" t="s">
        <v>42</v>
      </c>
      <c r="H79" s="92">
        <v>30</v>
      </c>
      <c r="I79" s="79">
        <v>20</v>
      </c>
      <c r="J79" s="92"/>
      <c r="K79" s="92">
        <v>30</v>
      </c>
      <c r="L79" s="92"/>
      <c r="M79" s="92"/>
      <c r="N79" s="92"/>
      <c r="O79" s="79">
        <v>20</v>
      </c>
      <c r="P79" s="92">
        <v>2</v>
      </c>
      <c r="Q79" s="194">
        <v>1.2</v>
      </c>
      <c r="R79" s="115">
        <v>0.8</v>
      </c>
      <c r="S79" s="53"/>
    </row>
    <row r="80" spans="1:19" ht="35.25" customHeight="1">
      <c r="A80" s="23">
        <v>51</v>
      </c>
      <c r="B80" s="291"/>
      <c r="C80" s="21">
        <v>5</v>
      </c>
      <c r="D80" s="62" t="s">
        <v>199</v>
      </c>
      <c r="E80" s="157" t="s">
        <v>162</v>
      </c>
      <c r="F80" s="25" t="s">
        <v>108</v>
      </c>
      <c r="G80" s="78" t="s">
        <v>42</v>
      </c>
      <c r="H80" s="52">
        <v>30</v>
      </c>
      <c r="I80" s="78">
        <v>45</v>
      </c>
      <c r="J80" s="53"/>
      <c r="K80" s="53">
        <v>30</v>
      </c>
      <c r="L80" s="53"/>
      <c r="M80" s="52"/>
      <c r="N80" s="52"/>
      <c r="O80" s="78">
        <v>45</v>
      </c>
      <c r="P80" s="53">
        <v>3</v>
      </c>
      <c r="Q80" s="114">
        <v>1.2000000000000002</v>
      </c>
      <c r="R80" s="115">
        <v>1.7999999999999998</v>
      </c>
      <c r="S80" s="53"/>
    </row>
    <row r="81" spans="1:19" ht="33" customHeight="1">
      <c r="A81" s="59">
        <v>52</v>
      </c>
      <c r="B81" s="291"/>
      <c r="C81" s="21">
        <v>5</v>
      </c>
      <c r="D81" s="64" t="s">
        <v>156</v>
      </c>
      <c r="E81" s="65" t="s">
        <v>163</v>
      </c>
      <c r="F81" s="97" t="s">
        <v>109</v>
      </c>
      <c r="G81" s="75" t="s">
        <v>43</v>
      </c>
      <c r="H81" s="76">
        <v>15</v>
      </c>
      <c r="I81" s="52">
        <v>25</v>
      </c>
      <c r="J81" s="73"/>
      <c r="K81" s="69">
        <v>15</v>
      </c>
      <c r="L81" s="69"/>
      <c r="M81" s="76"/>
      <c r="N81" s="76"/>
      <c r="O81" s="52">
        <v>25</v>
      </c>
      <c r="P81" s="69">
        <v>2</v>
      </c>
      <c r="Q81" s="111">
        <v>1</v>
      </c>
      <c r="R81" s="115">
        <v>1</v>
      </c>
      <c r="S81" s="53">
        <v>10</v>
      </c>
    </row>
    <row r="82" spans="1:19" ht="24" customHeight="1">
      <c r="A82" s="23">
        <v>53</v>
      </c>
      <c r="B82" s="291"/>
      <c r="C82" s="21">
        <v>5</v>
      </c>
      <c r="D82" s="62" t="s">
        <v>157</v>
      </c>
      <c r="E82" s="54" t="s">
        <v>164</v>
      </c>
      <c r="F82" s="29" t="s">
        <v>188</v>
      </c>
      <c r="G82" s="78" t="s">
        <v>42</v>
      </c>
      <c r="H82" s="52">
        <v>30</v>
      </c>
      <c r="I82" s="52">
        <v>20</v>
      </c>
      <c r="J82" s="81"/>
      <c r="K82" s="53">
        <v>30</v>
      </c>
      <c r="L82" s="53"/>
      <c r="M82" s="52"/>
      <c r="N82" s="52"/>
      <c r="O82" s="52">
        <v>20</v>
      </c>
      <c r="P82" s="53">
        <v>2</v>
      </c>
      <c r="Q82" s="111">
        <v>1.2</v>
      </c>
      <c r="R82" s="115">
        <v>0.8</v>
      </c>
      <c r="S82" s="53"/>
    </row>
    <row r="83" spans="1:19" ht="26.25" customHeight="1">
      <c r="A83" s="23">
        <v>54</v>
      </c>
      <c r="B83" s="291"/>
      <c r="C83" s="21">
        <v>5</v>
      </c>
      <c r="D83" s="62" t="s">
        <v>195</v>
      </c>
      <c r="E83" s="158" t="s">
        <v>165</v>
      </c>
      <c r="F83" s="29" t="s">
        <v>188</v>
      </c>
      <c r="G83" s="77" t="s">
        <v>43</v>
      </c>
      <c r="H83" s="53">
        <v>15</v>
      </c>
      <c r="I83" s="77">
        <v>25</v>
      </c>
      <c r="J83" s="53"/>
      <c r="K83" s="53">
        <v>15</v>
      </c>
      <c r="L83" s="53"/>
      <c r="M83" s="53"/>
      <c r="N83" s="53"/>
      <c r="O83" s="77">
        <v>25</v>
      </c>
      <c r="P83" s="115">
        <v>2</v>
      </c>
      <c r="Q83" s="114">
        <v>1</v>
      </c>
      <c r="R83" s="115">
        <v>1</v>
      </c>
      <c r="S83" s="53">
        <v>10</v>
      </c>
    </row>
    <row r="84" spans="1:19" ht="15" customHeight="1">
      <c r="A84" s="23">
        <v>55</v>
      </c>
      <c r="B84" s="291"/>
      <c r="C84" s="124">
        <v>5</v>
      </c>
      <c r="D84" s="118" t="s">
        <v>232</v>
      </c>
      <c r="E84" s="183" t="s">
        <v>217</v>
      </c>
      <c r="F84" s="179" t="s">
        <v>216</v>
      </c>
      <c r="G84" s="113" t="s">
        <v>42</v>
      </c>
      <c r="H84" s="115">
        <v>30</v>
      </c>
      <c r="I84" s="115">
        <v>20</v>
      </c>
      <c r="J84" s="114"/>
      <c r="L84" s="115">
        <v>30</v>
      </c>
      <c r="M84" s="115"/>
      <c r="N84" s="115"/>
      <c r="O84" s="115">
        <v>20</v>
      </c>
      <c r="P84" s="115">
        <v>2</v>
      </c>
      <c r="Q84" s="114">
        <v>1.2</v>
      </c>
      <c r="R84" s="115">
        <v>0.8</v>
      </c>
      <c r="S84" s="53"/>
    </row>
    <row r="85" spans="1:19" ht="15.75" customHeight="1">
      <c r="A85" s="23">
        <v>56</v>
      </c>
      <c r="B85" s="291"/>
      <c r="C85" s="125">
        <v>5</v>
      </c>
      <c r="D85" s="118" t="s">
        <v>233</v>
      </c>
      <c r="E85" s="119" t="s">
        <v>218</v>
      </c>
      <c r="F85" s="179" t="s">
        <v>216</v>
      </c>
      <c r="G85" s="113" t="s">
        <v>42</v>
      </c>
      <c r="H85" s="115">
        <v>30</v>
      </c>
      <c r="I85" s="113">
        <v>45</v>
      </c>
      <c r="J85" s="115"/>
      <c r="K85" s="115">
        <v>30</v>
      </c>
      <c r="L85" s="115"/>
      <c r="M85" s="115"/>
      <c r="N85" s="115"/>
      <c r="O85" s="113">
        <v>45</v>
      </c>
      <c r="P85" s="115">
        <v>3</v>
      </c>
      <c r="Q85" s="114">
        <v>1.2000000000000002</v>
      </c>
      <c r="R85" s="115">
        <v>1.7999999999999998</v>
      </c>
      <c r="S85" s="53"/>
    </row>
    <row r="86" spans="1:19" ht="26.25" customHeight="1">
      <c r="A86" s="23">
        <v>57</v>
      </c>
      <c r="B86" s="291"/>
      <c r="C86" s="124">
        <v>5</v>
      </c>
      <c r="D86" s="118" t="s">
        <v>234</v>
      </c>
      <c r="E86" s="157" t="s">
        <v>219</v>
      </c>
      <c r="F86" s="179" t="s">
        <v>216</v>
      </c>
      <c r="G86" s="113" t="s">
        <v>43</v>
      </c>
      <c r="H86" s="115">
        <v>15</v>
      </c>
      <c r="I86" s="115">
        <v>25</v>
      </c>
      <c r="J86" s="117"/>
      <c r="K86" s="116">
        <v>15</v>
      </c>
      <c r="L86" s="116"/>
      <c r="M86" s="112"/>
      <c r="N86" s="112"/>
      <c r="O86" s="116">
        <v>25</v>
      </c>
      <c r="P86" s="112">
        <v>2</v>
      </c>
      <c r="Q86" s="114">
        <v>1</v>
      </c>
      <c r="R86" s="115">
        <v>1</v>
      </c>
      <c r="S86" s="53">
        <v>10</v>
      </c>
    </row>
    <row r="87" spans="1:19" ht="13.5" customHeight="1">
      <c r="A87" s="23">
        <v>58</v>
      </c>
      <c r="B87" s="291"/>
      <c r="C87" s="105">
        <v>5</v>
      </c>
      <c r="D87" s="64" t="s">
        <v>158</v>
      </c>
      <c r="E87" s="91" t="s">
        <v>106</v>
      </c>
      <c r="F87" s="68" t="s">
        <v>111</v>
      </c>
      <c r="G87" s="75" t="s">
        <v>42</v>
      </c>
      <c r="H87" s="69">
        <v>30</v>
      </c>
      <c r="I87" s="69">
        <v>70</v>
      </c>
      <c r="J87" s="81"/>
      <c r="K87" s="53">
        <v>30</v>
      </c>
      <c r="L87" s="53"/>
      <c r="M87" s="53"/>
      <c r="N87" s="53"/>
      <c r="O87" s="53">
        <v>70</v>
      </c>
      <c r="P87" s="115">
        <v>4</v>
      </c>
      <c r="Q87" s="114">
        <v>1.2</v>
      </c>
      <c r="R87" s="115">
        <v>2.8</v>
      </c>
      <c r="S87" s="53"/>
    </row>
    <row r="88" spans="1:19" ht="15" customHeight="1">
      <c r="A88" s="23">
        <v>59</v>
      </c>
      <c r="B88" s="291"/>
      <c r="C88" s="21">
        <v>5</v>
      </c>
      <c r="D88" s="85" t="s">
        <v>66</v>
      </c>
      <c r="E88" s="166" t="s">
        <v>47</v>
      </c>
      <c r="F88" s="96" t="s">
        <v>57</v>
      </c>
      <c r="G88" s="79" t="s">
        <v>166</v>
      </c>
      <c r="H88" s="92">
        <v>30</v>
      </c>
      <c r="I88" s="92">
        <v>20</v>
      </c>
      <c r="J88" s="103"/>
      <c r="K88" s="92">
        <v>30</v>
      </c>
      <c r="L88" s="92"/>
      <c r="M88" s="92"/>
      <c r="N88" s="92"/>
      <c r="O88" s="92">
        <v>20</v>
      </c>
      <c r="P88" s="146">
        <v>2</v>
      </c>
      <c r="Q88" s="194">
        <v>1.2</v>
      </c>
      <c r="R88" s="115">
        <v>0.8</v>
      </c>
      <c r="S88" s="53"/>
    </row>
    <row r="89" spans="1:19" ht="23.25" customHeight="1">
      <c r="A89" s="23">
        <v>60</v>
      </c>
      <c r="B89" s="291"/>
      <c r="C89" s="21">
        <v>5</v>
      </c>
      <c r="D89" s="62" t="s">
        <v>67</v>
      </c>
      <c r="E89" s="119" t="s">
        <v>49</v>
      </c>
      <c r="F89" s="28" t="s">
        <v>57</v>
      </c>
      <c r="G89" s="53" t="s">
        <v>43</v>
      </c>
      <c r="H89" s="53">
        <v>15</v>
      </c>
      <c r="I89" s="53">
        <v>10</v>
      </c>
      <c r="J89" s="81">
        <v>15</v>
      </c>
      <c r="K89" s="53"/>
      <c r="L89" s="53"/>
      <c r="M89" s="53"/>
      <c r="N89" s="53"/>
      <c r="O89" s="53">
        <v>10</v>
      </c>
      <c r="P89" s="115">
        <v>1</v>
      </c>
      <c r="Q89" s="114">
        <v>0.6</v>
      </c>
      <c r="R89" s="115">
        <v>0.4</v>
      </c>
      <c r="S89" s="188"/>
    </row>
    <row r="90" spans="1:19" ht="24.75" customHeight="1">
      <c r="A90" s="23">
        <v>61</v>
      </c>
      <c r="B90" s="291"/>
      <c r="C90" s="21">
        <v>5</v>
      </c>
      <c r="D90" s="83" t="s">
        <v>159</v>
      </c>
      <c r="E90" s="122" t="s">
        <v>128</v>
      </c>
      <c r="F90" s="104" t="s">
        <v>58</v>
      </c>
      <c r="G90" s="74" t="s">
        <v>42</v>
      </c>
      <c r="H90" s="69">
        <v>80</v>
      </c>
      <c r="I90" s="69">
        <v>0</v>
      </c>
      <c r="J90" s="73"/>
      <c r="K90" s="155"/>
      <c r="L90" s="53"/>
      <c r="M90" s="53"/>
      <c r="N90" s="53">
        <v>80</v>
      </c>
      <c r="O90" s="69">
        <v>0</v>
      </c>
      <c r="P90" s="115">
        <v>3</v>
      </c>
      <c r="Q90" s="111">
        <v>3</v>
      </c>
      <c r="R90" s="115">
        <v>0</v>
      </c>
      <c r="S90" s="188"/>
    </row>
    <row r="91" spans="1:19" ht="15" customHeight="1">
      <c r="A91" s="23">
        <v>62</v>
      </c>
      <c r="B91" s="291"/>
      <c r="C91" s="21">
        <v>5</v>
      </c>
      <c r="D91" s="62" t="s">
        <v>160</v>
      </c>
      <c r="E91" s="119" t="s">
        <v>51</v>
      </c>
      <c r="F91" s="104" t="s">
        <v>59</v>
      </c>
      <c r="G91" s="75" t="s">
        <v>42</v>
      </c>
      <c r="H91" s="69">
        <v>30</v>
      </c>
      <c r="I91" s="69">
        <v>20</v>
      </c>
      <c r="J91" s="73"/>
      <c r="K91" s="154"/>
      <c r="L91" s="69"/>
      <c r="M91" s="69">
        <v>30</v>
      </c>
      <c r="N91" s="69"/>
      <c r="O91" s="69">
        <v>20</v>
      </c>
      <c r="P91" s="69">
        <v>2</v>
      </c>
      <c r="Q91" s="114">
        <v>1.2</v>
      </c>
      <c r="R91" s="115">
        <v>0.8</v>
      </c>
      <c r="S91" s="188"/>
    </row>
    <row r="92" spans="1:19" ht="12.75" customHeight="1">
      <c r="A92" s="38"/>
      <c r="B92" s="291"/>
      <c r="C92" s="291" t="s">
        <v>29</v>
      </c>
      <c r="D92" s="291"/>
      <c r="E92" s="291"/>
      <c r="F92" s="291"/>
      <c r="G92" s="291"/>
      <c r="H92" s="136">
        <f aca="true" t="shared" si="6" ref="H92:S92">SUM(H79:H91)</f>
        <v>380</v>
      </c>
      <c r="I92" s="136">
        <f t="shared" si="6"/>
        <v>345</v>
      </c>
      <c r="J92" s="136">
        <f t="shared" si="6"/>
        <v>15</v>
      </c>
      <c r="K92" s="136">
        <f t="shared" si="6"/>
        <v>225</v>
      </c>
      <c r="L92" s="136">
        <f t="shared" si="6"/>
        <v>30</v>
      </c>
      <c r="M92" s="136">
        <f t="shared" si="6"/>
        <v>30</v>
      </c>
      <c r="N92" s="136">
        <f t="shared" si="6"/>
        <v>80</v>
      </c>
      <c r="O92" s="136">
        <f t="shared" si="6"/>
        <v>345</v>
      </c>
      <c r="P92" s="184">
        <f t="shared" si="6"/>
        <v>30</v>
      </c>
      <c r="Q92" s="136">
        <f t="shared" si="6"/>
        <v>16.2</v>
      </c>
      <c r="R92" s="136">
        <f t="shared" si="6"/>
        <v>13.800000000000002</v>
      </c>
      <c r="S92" s="136">
        <f t="shared" si="6"/>
        <v>30</v>
      </c>
    </row>
    <row r="93" spans="1:19" ht="45" customHeight="1">
      <c r="A93" s="23">
        <v>63</v>
      </c>
      <c r="B93" s="291"/>
      <c r="C93" s="21">
        <v>6</v>
      </c>
      <c r="D93" s="62" t="s">
        <v>167</v>
      </c>
      <c r="E93" s="157" t="s">
        <v>120</v>
      </c>
      <c r="F93" s="25" t="s">
        <v>108</v>
      </c>
      <c r="G93" s="52" t="s">
        <v>42</v>
      </c>
      <c r="H93" s="53">
        <v>30</v>
      </c>
      <c r="I93" s="53">
        <v>20</v>
      </c>
      <c r="J93" s="53"/>
      <c r="K93" s="53"/>
      <c r="L93" s="53">
        <v>30</v>
      </c>
      <c r="M93" s="53"/>
      <c r="N93" s="53"/>
      <c r="O93" s="53">
        <v>20</v>
      </c>
      <c r="P93" s="115">
        <v>2</v>
      </c>
      <c r="Q93" s="115">
        <v>1.2</v>
      </c>
      <c r="R93" s="115">
        <v>0.8</v>
      </c>
      <c r="S93" s="188"/>
    </row>
    <row r="94" spans="1:19" ht="22.5" customHeight="1">
      <c r="A94" s="23">
        <v>64</v>
      </c>
      <c r="B94" s="291"/>
      <c r="C94" s="21">
        <v>6</v>
      </c>
      <c r="D94" s="62" t="s">
        <v>168</v>
      </c>
      <c r="E94" s="55" t="s">
        <v>172</v>
      </c>
      <c r="F94" s="26" t="s">
        <v>110</v>
      </c>
      <c r="G94" s="53" t="s">
        <v>42</v>
      </c>
      <c r="H94" s="53">
        <v>30</v>
      </c>
      <c r="I94" s="53">
        <v>20</v>
      </c>
      <c r="J94" s="53"/>
      <c r="K94" s="53">
        <v>30</v>
      </c>
      <c r="L94" s="53"/>
      <c r="M94" s="53"/>
      <c r="N94" s="53"/>
      <c r="O94" s="53">
        <v>20</v>
      </c>
      <c r="P94" s="115">
        <v>2</v>
      </c>
      <c r="Q94" s="115">
        <v>1.2</v>
      </c>
      <c r="R94" s="115">
        <v>0.8</v>
      </c>
      <c r="S94" s="188"/>
    </row>
    <row r="95" spans="1:19" ht="59.25" customHeight="1">
      <c r="A95" s="23">
        <v>65</v>
      </c>
      <c r="B95" s="291"/>
      <c r="C95" s="21">
        <v>6</v>
      </c>
      <c r="D95" s="109" t="s">
        <v>237</v>
      </c>
      <c r="E95" s="157" t="s">
        <v>249</v>
      </c>
      <c r="F95" s="98" t="s">
        <v>188</v>
      </c>
      <c r="G95" s="75" t="s">
        <v>42</v>
      </c>
      <c r="H95" s="69">
        <v>30</v>
      </c>
      <c r="I95" s="69">
        <v>20</v>
      </c>
      <c r="J95" s="73"/>
      <c r="K95" s="69">
        <v>30</v>
      </c>
      <c r="L95" s="69"/>
      <c r="M95" s="69"/>
      <c r="N95" s="69"/>
      <c r="O95" s="69">
        <v>20</v>
      </c>
      <c r="P95" s="112">
        <v>2</v>
      </c>
      <c r="Q95" s="111">
        <v>1.2</v>
      </c>
      <c r="R95" s="112">
        <v>0.8</v>
      </c>
      <c r="S95" s="188"/>
    </row>
    <row r="96" spans="1:19" ht="16.5" customHeight="1">
      <c r="A96" s="23">
        <v>67</v>
      </c>
      <c r="B96" s="291"/>
      <c r="C96" s="124">
        <v>6</v>
      </c>
      <c r="D96" s="121" t="s">
        <v>238</v>
      </c>
      <c r="E96" s="120" t="s">
        <v>220</v>
      </c>
      <c r="F96" s="179" t="s">
        <v>216</v>
      </c>
      <c r="G96" s="115" t="s">
        <v>43</v>
      </c>
      <c r="H96" s="117">
        <v>15</v>
      </c>
      <c r="I96" s="116">
        <v>10</v>
      </c>
      <c r="J96" s="117">
        <v>15</v>
      </c>
      <c r="K96" s="116"/>
      <c r="L96" s="116"/>
      <c r="M96" s="116"/>
      <c r="N96" s="116"/>
      <c r="O96" s="116">
        <v>10</v>
      </c>
      <c r="P96" s="116">
        <v>1</v>
      </c>
      <c r="Q96" s="111">
        <v>0.6</v>
      </c>
      <c r="R96" s="115">
        <v>0.4</v>
      </c>
      <c r="S96" s="188"/>
    </row>
    <row r="97" spans="1:19" ht="21.75" customHeight="1">
      <c r="A97" s="23">
        <v>68</v>
      </c>
      <c r="B97" s="291"/>
      <c r="C97" s="124">
        <v>6</v>
      </c>
      <c r="D97" s="118" t="s">
        <v>235</v>
      </c>
      <c r="E97" s="157" t="s">
        <v>221</v>
      </c>
      <c r="F97" s="179" t="s">
        <v>216</v>
      </c>
      <c r="G97" s="112" t="s">
        <v>42</v>
      </c>
      <c r="H97" s="114">
        <v>30</v>
      </c>
      <c r="I97" s="115">
        <v>20</v>
      </c>
      <c r="J97" s="114"/>
      <c r="K97" s="115">
        <v>30</v>
      </c>
      <c r="L97" s="115"/>
      <c r="M97" s="115"/>
      <c r="N97" s="115"/>
      <c r="O97" s="115">
        <v>20</v>
      </c>
      <c r="P97" s="115">
        <v>2</v>
      </c>
      <c r="Q97" s="114">
        <v>1.2</v>
      </c>
      <c r="R97" s="115">
        <v>0.8</v>
      </c>
      <c r="S97" s="188"/>
    </row>
    <row r="98" spans="1:19" ht="21.75" customHeight="1">
      <c r="A98" s="23">
        <v>69</v>
      </c>
      <c r="B98" s="291"/>
      <c r="C98" s="124">
        <v>6</v>
      </c>
      <c r="D98" s="118" t="s">
        <v>236</v>
      </c>
      <c r="E98" s="158" t="s">
        <v>222</v>
      </c>
      <c r="F98" s="179" t="s">
        <v>216</v>
      </c>
      <c r="G98" s="115" t="s">
        <v>43</v>
      </c>
      <c r="H98" s="114">
        <v>15</v>
      </c>
      <c r="I98" s="115">
        <v>10</v>
      </c>
      <c r="J98" s="114"/>
      <c r="K98" s="115">
        <v>15</v>
      </c>
      <c r="L98" s="115"/>
      <c r="M98" s="115"/>
      <c r="N98" s="115"/>
      <c r="O98" s="115">
        <v>10</v>
      </c>
      <c r="P98" s="115">
        <v>1</v>
      </c>
      <c r="Q98" s="114">
        <v>0.6</v>
      </c>
      <c r="R98" s="115">
        <v>0.4</v>
      </c>
      <c r="S98" s="188"/>
    </row>
    <row r="99" spans="1:19" ht="21.75" customHeight="1">
      <c r="A99" s="23">
        <v>70</v>
      </c>
      <c r="B99" s="291"/>
      <c r="C99" s="124">
        <v>6</v>
      </c>
      <c r="D99" s="118" t="s">
        <v>239</v>
      </c>
      <c r="E99" s="157" t="s">
        <v>223</v>
      </c>
      <c r="F99" s="179" t="s">
        <v>216</v>
      </c>
      <c r="G99" s="115" t="s">
        <v>43</v>
      </c>
      <c r="H99" s="114">
        <v>15</v>
      </c>
      <c r="I99" s="115">
        <v>10</v>
      </c>
      <c r="J99" s="115"/>
      <c r="K99" s="115">
        <v>15</v>
      </c>
      <c r="L99" s="115"/>
      <c r="M99" s="115"/>
      <c r="N99" s="115"/>
      <c r="O99" s="115">
        <v>10</v>
      </c>
      <c r="P99" s="115">
        <v>1</v>
      </c>
      <c r="Q99" s="111">
        <v>0.6</v>
      </c>
      <c r="R99" s="115">
        <v>0.4</v>
      </c>
      <c r="S99" s="188"/>
    </row>
    <row r="100" spans="1:19" ht="12.75" customHeight="1">
      <c r="A100" s="23">
        <v>71</v>
      </c>
      <c r="B100" s="291"/>
      <c r="C100" s="21">
        <v>6</v>
      </c>
      <c r="D100" s="83" t="s">
        <v>169</v>
      </c>
      <c r="E100" s="91" t="s">
        <v>106</v>
      </c>
      <c r="F100" s="106" t="s">
        <v>111</v>
      </c>
      <c r="G100" s="76" t="s">
        <v>42</v>
      </c>
      <c r="H100" s="53">
        <v>30</v>
      </c>
      <c r="I100" s="53">
        <v>70</v>
      </c>
      <c r="J100" s="81"/>
      <c r="K100" s="53">
        <v>30</v>
      </c>
      <c r="L100" s="70"/>
      <c r="M100" s="70"/>
      <c r="N100" s="92"/>
      <c r="O100" s="53">
        <v>70</v>
      </c>
      <c r="P100" s="115">
        <v>4</v>
      </c>
      <c r="Q100" s="114">
        <v>1.2</v>
      </c>
      <c r="R100" s="115">
        <v>2.8</v>
      </c>
      <c r="S100" s="188"/>
    </row>
    <row r="101" spans="1:19" ht="21" customHeight="1">
      <c r="A101" s="23">
        <v>72</v>
      </c>
      <c r="B101" s="291"/>
      <c r="C101" s="21">
        <v>6</v>
      </c>
      <c r="D101" s="62" t="s">
        <v>193</v>
      </c>
      <c r="E101" s="120" t="s">
        <v>128</v>
      </c>
      <c r="F101" s="31" t="s">
        <v>58</v>
      </c>
      <c r="G101" s="53" t="s">
        <v>42</v>
      </c>
      <c r="H101" s="69">
        <v>80</v>
      </c>
      <c r="I101" s="69">
        <v>0</v>
      </c>
      <c r="J101" s="73"/>
      <c r="K101" s="153"/>
      <c r="L101" s="53"/>
      <c r="M101" s="53"/>
      <c r="N101" s="53">
        <v>80</v>
      </c>
      <c r="O101" s="69">
        <v>0</v>
      </c>
      <c r="P101" s="112">
        <v>3</v>
      </c>
      <c r="Q101" s="111">
        <v>3</v>
      </c>
      <c r="R101" s="115">
        <v>0</v>
      </c>
      <c r="S101" s="188"/>
    </row>
    <row r="102" spans="1:19" ht="12" customHeight="1">
      <c r="A102" s="23">
        <v>73</v>
      </c>
      <c r="B102" s="291"/>
      <c r="C102" s="21">
        <v>6</v>
      </c>
      <c r="D102" s="62" t="s">
        <v>170</v>
      </c>
      <c r="E102" s="120" t="s">
        <v>51</v>
      </c>
      <c r="F102" s="31" t="s">
        <v>59</v>
      </c>
      <c r="G102" s="78" t="s">
        <v>42</v>
      </c>
      <c r="H102" s="53">
        <v>30</v>
      </c>
      <c r="I102" s="53">
        <v>20</v>
      </c>
      <c r="J102" s="81"/>
      <c r="K102" s="156"/>
      <c r="L102" s="53"/>
      <c r="M102" s="53">
        <v>30</v>
      </c>
      <c r="N102" s="53"/>
      <c r="O102" s="53">
        <v>20</v>
      </c>
      <c r="P102" s="115">
        <v>2</v>
      </c>
      <c r="Q102" s="114">
        <v>1.2</v>
      </c>
      <c r="R102" s="115">
        <v>0.8</v>
      </c>
      <c r="S102" s="188"/>
    </row>
    <row r="103" spans="1:19" ht="12.75" customHeight="1">
      <c r="A103" s="23">
        <v>74</v>
      </c>
      <c r="B103" s="291"/>
      <c r="C103" s="21">
        <v>6</v>
      </c>
      <c r="D103" s="51" t="s">
        <v>171</v>
      </c>
      <c r="E103" s="54" t="s">
        <v>84</v>
      </c>
      <c r="F103" s="31" t="s">
        <v>69</v>
      </c>
      <c r="G103" s="53" t="s">
        <v>42</v>
      </c>
      <c r="H103" s="69"/>
      <c r="I103" s="69">
        <v>300</v>
      </c>
      <c r="J103" s="69"/>
      <c r="K103" s="69"/>
      <c r="L103" s="69"/>
      <c r="M103" s="69"/>
      <c r="N103" s="69"/>
      <c r="O103" s="69">
        <v>300</v>
      </c>
      <c r="P103" s="69">
        <v>10</v>
      </c>
      <c r="Q103" s="111">
        <v>0</v>
      </c>
      <c r="R103" s="115">
        <v>10</v>
      </c>
      <c r="S103" s="188"/>
    </row>
    <row r="104" spans="1:19" ht="12.75" customHeight="1">
      <c r="A104" s="38"/>
      <c r="B104" s="291"/>
      <c r="C104" s="291" t="s">
        <v>30</v>
      </c>
      <c r="D104" s="297"/>
      <c r="E104" s="297"/>
      <c r="F104" s="297"/>
      <c r="G104" s="297"/>
      <c r="H104" s="136">
        <f aca="true" t="shared" si="7" ref="H104:S104">SUM(H93:H103)</f>
        <v>305</v>
      </c>
      <c r="I104" s="136">
        <f t="shared" si="7"/>
        <v>500</v>
      </c>
      <c r="J104" s="136">
        <f t="shared" si="7"/>
        <v>15</v>
      </c>
      <c r="K104" s="136">
        <f t="shared" si="7"/>
        <v>150</v>
      </c>
      <c r="L104" s="136">
        <f t="shared" si="7"/>
        <v>30</v>
      </c>
      <c r="M104" s="136">
        <f t="shared" si="7"/>
        <v>30</v>
      </c>
      <c r="N104" s="136">
        <f t="shared" si="7"/>
        <v>80</v>
      </c>
      <c r="O104" s="136">
        <f t="shared" si="7"/>
        <v>500</v>
      </c>
      <c r="P104" s="187">
        <f t="shared" si="7"/>
        <v>30</v>
      </c>
      <c r="Q104" s="195">
        <f t="shared" si="7"/>
        <v>11.999999999999998</v>
      </c>
      <c r="R104" s="195">
        <f t="shared" si="7"/>
        <v>18</v>
      </c>
      <c r="S104" s="136">
        <f t="shared" si="7"/>
        <v>0</v>
      </c>
    </row>
    <row r="105" spans="1:19" ht="12.75" customHeight="1">
      <c r="A105" s="293" t="s">
        <v>31</v>
      </c>
      <c r="B105" s="293"/>
      <c r="C105" s="293"/>
      <c r="D105" s="293"/>
      <c r="E105" s="293"/>
      <c r="F105" s="293"/>
      <c r="G105" s="293"/>
      <c r="H105" s="143">
        <f aca="true" t="shared" si="8" ref="H105:S105">SUM(H92,H104)</f>
        <v>685</v>
      </c>
      <c r="I105" s="143">
        <f t="shared" si="8"/>
        <v>845</v>
      </c>
      <c r="J105" s="143">
        <f t="shared" si="8"/>
        <v>30</v>
      </c>
      <c r="K105" s="143">
        <f t="shared" si="8"/>
        <v>375</v>
      </c>
      <c r="L105" s="143">
        <f t="shared" si="8"/>
        <v>60</v>
      </c>
      <c r="M105" s="143">
        <f t="shared" si="8"/>
        <v>60</v>
      </c>
      <c r="N105" s="143">
        <f t="shared" si="8"/>
        <v>160</v>
      </c>
      <c r="O105" s="143">
        <f t="shared" si="8"/>
        <v>845</v>
      </c>
      <c r="P105" s="143">
        <f t="shared" si="8"/>
        <v>60</v>
      </c>
      <c r="Q105" s="143">
        <f t="shared" si="8"/>
        <v>28.199999999999996</v>
      </c>
      <c r="R105" s="143">
        <f t="shared" si="8"/>
        <v>31.800000000000004</v>
      </c>
      <c r="S105" s="143">
        <f t="shared" si="8"/>
        <v>30</v>
      </c>
    </row>
    <row r="106" spans="1:19" ht="12.75" customHeight="1">
      <c r="A106" s="298" t="s">
        <v>17</v>
      </c>
      <c r="B106" s="298"/>
      <c r="C106" s="298"/>
      <c r="D106" s="298"/>
      <c r="E106" s="298"/>
      <c r="F106" s="298"/>
      <c r="G106" s="298"/>
      <c r="H106" s="147">
        <f aca="true" t="shared" si="9" ref="H106:S106">SUM(H49,H78,H105)</f>
        <v>2380</v>
      </c>
      <c r="I106" s="147">
        <f t="shared" si="9"/>
        <v>2175</v>
      </c>
      <c r="J106" s="147">
        <f t="shared" si="9"/>
        <v>300</v>
      </c>
      <c r="K106" s="147">
        <f t="shared" si="9"/>
        <v>1140</v>
      </c>
      <c r="L106" s="147">
        <f t="shared" si="9"/>
        <v>360</v>
      </c>
      <c r="M106" s="147">
        <f t="shared" si="9"/>
        <v>60</v>
      </c>
      <c r="N106" s="147">
        <f t="shared" si="9"/>
        <v>520</v>
      </c>
      <c r="O106" s="147">
        <f t="shared" si="9"/>
        <v>2175</v>
      </c>
      <c r="P106" s="148">
        <f t="shared" si="9"/>
        <v>180</v>
      </c>
      <c r="Q106" s="148">
        <f t="shared" si="9"/>
        <v>93.79999999999998</v>
      </c>
      <c r="R106" s="167">
        <f t="shared" si="9"/>
        <v>86.20000000000002</v>
      </c>
      <c r="S106" s="190">
        <f t="shared" si="9"/>
        <v>61</v>
      </c>
    </row>
    <row r="107" spans="1:18" ht="12.75" customHeight="1">
      <c r="A107" s="264" t="s">
        <v>53</v>
      </c>
      <c r="B107" s="264"/>
      <c r="C107" s="264"/>
      <c r="D107" s="264"/>
      <c r="E107" s="264"/>
      <c r="F107" s="264"/>
      <c r="G107" s="264"/>
      <c r="H107" s="193">
        <f>S106</f>
        <v>61</v>
      </c>
      <c r="I107" s="191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1:18" ht="12.75" customHeight="1">
      <c r="A108" s="265" t="s">
        <v>55</v>
      </c>
      <c r="B108" s="265"/>
      <c r="C108" s="265"/>
      <c r="D108" s="265"/>
      <c r="E108" s="265"/>
      <c r="F108" s="265"/>
      <c r="G108" s="265"/>
      <c r="H108" s="150">
        <f>SUM(H106,H107)</f>
        <v>2441</v>
      </c>
      <c r="I108" s="19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1:15" ht="12.75" customHeight="1">
      <c r="A109" s="4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</row>
    <row r="110" spans="1:18" ht="12.75" customHeight="1">
      <c r="A110" s="267" t="s">
        <v>83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</row>
    <row r="111" spans="1:18" ht="6" customHeight="1">
      <c r="A111" s="48"/>
      <c r="B111" s="48"/>
      <c r="C111" s="4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4"/>
      <c r="Q111" s="44"/>
      <c r="R111" s="44"/>
    </row>
    <row r="112" spans="1:18" ht="12.75" customHeight="1">
      <c r="A112" s="44" t="s">
        <v>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2.75" customHeight="1">
      <c r="A113" s="44" t="s">
        <v>18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2.75" customHeight="1">
      <c r="A114" s="44" t="s">
        <v>19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2.75" customHeight="1">
      <c r="A115" s="44" t="s">
        <v>20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5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9" ht="12.75" customHeight="1">
      <c r="A117" s="208" t="s">
        <v>253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44"/>
      <c r="L117" s="44"/>
      <c r="M117" s="44"/>
      <c r="N117" s="44"/>
      <c r="O117" s="44"/>
      <c r="P117" s="44"/>
      <c r="Q117" s="44"/>
      <c r="R117" s="44"/>
      <c r="S117" s="1"/>
    </row>
    <row r="118" spans="1:18" ht="12.75" customHeight="1">
      <c r="A118" s="44" t="s">
        <v>205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2.75" customHeight="1">
      <c r="A119" s="4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21" ht="21" customHeight="1">
      <c r="A120" s="266" t="s">
        <v>85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U120" s="200"/>
    </row>
    <row r="121" ht="10.5" customHeight="1">
      <c r="U121" s="200"/>
    </row>
    <row r="122" spans="1:21" ht="12.75" customHeight="1">
      <c r="A122" s="228" t="s">
        <v>173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U122" s="200"/>
    </row>
    <row r="123" spans="1:21" ht="17.25" customHeight="1">
      <c r="A123" s="252" t="s">
        <v>9</v>
      </c>
      <c r="B123" s="225" t="s">
        <v>12</v>
      </c>
      <c r="C123" s="225" t="s">
        <v>23</v>
      </c>
      <c r="D123" s="235" t="s">
        <v>21</v>
      </c>
      <c r="E123" s="218" t="s">
        <v>22</v>
      </c>
      <c r="F123" s="268" t="s">
        <v>56</v>
      </c>
      <c r="G123" s="236" t="s">
        <v>1</v>
      </c>
      <c r="H123" s="218" t="s">
        <v>2</v>
      </c>
      <c r="I123" s="218"/>
      <c r="J123" s="244"/>
      <c r="K123" s="244"/>
      <c r="L123" s="244"/>
      <c r="M123" s="244"/>
      <c r="N123" s="244"/>
      <c r="O123" s="244"/>
      <c r="P123" s="218" t="s">
        <v>0</v>
      </c>
      <c r="Q123" s="218"/>
      <c r="R123" s="218"/>
      <c r="U123" s="200"/>
    </row>
    <row r="124" spans="1:21" ht="33" customHeight="1">
      <c r="A124" s="252"/>
      <c r="B124" s="237"/>
      <c r="C124" s="225"/>
      <c r="D124" s="236"/>
      <c r="E124" s="244"/>
      <c r="F124" s="268"/>
      <c r="G124" s="236"/>
      <c r="H124" s="245" t="s">
        <v>3</v>
      </c>
      <c r="I124" s="245"/>
      <c r="J124" s="244" t="s">
        <v>4</v>
      </c>
      <c r="K124" s="244"/>
      <c r="L124" s="244"/>
      <c r="M124" s="244"/>
      <c r="N124" s="244"/>
      <c r="O124" s="244"/>
      <c r="P124" s="245" t="s">
        <v>3</v>
      </c>
      <c r="Q124" s="218" t="s">
        <v>4</v>
      </c>
      <c r="R124" s="218"/>
      <c r="U124" s="200"/>
    </row>
    <row r="125" spans="1:21" ht="49.5" customHeight="1">
      <c r="A125" s="252"/>
      <c r="B125" s="237"/>
      <c r="C125" s="225"/>
      <c r="D125" s="236"/>
      <c r="E125" s="244"/>
      <c r="F125" s="268"/>
      <c r="G125" s="236"/>
      <c r="H125" s="34" t="s">
        <v>210</v>
      </c>
      <c r="I125" s="35" t="s">
        <v>11</v>
      </c>
      <c r="J125" s="36" t="s">
        <v>5</v>
      </c>
      <c r="K125" s="36" t="s">
        <v>6</v>
      </c>
      <c r="L125" s="19" t="s">
        <v>7</v>
      </c>
      <c r="M125" s="36" t="s">
        <v>81</v>
      </c>
      <c r="N125" s="36" t="s">
        <v>82</v>
      </c>
      <c r="O125" s="37" t="s">
        <v>11</v>
      </c>
      <c r="P125" s="245"/>
      <c r="Q125" s="20" t="s">
        <v>10</v>
      </c>
      <c r="R125" s="37" t="s">
        <v>11</v>
      </c>
      <c r="U125" s="200"/>
    </row>
    <row r="126" spans="1:21" ht="15" customHeight="1">
      <c r="A126" s="22">
        <v>1</v>
      </c>
      <c r="B126" s="233" t="s">
        <v>13</v>
      </c>
      <c r="C126" s="21">
        <v>1</v>
      </c>
      <c r="D126" s="131" t="s">
        <v>89</v>
      </c>
      <c r="E126" s="269" t="s">
        <v>100</v>
      </c>
      <c r="F126" s="262" t="s">
        <v>108</v>
      </c>
      <c r="G126" s="132" t="s">
        <v>44</v>
      </c>
      <c r="H126" s="69">
        <v>15</v>
      </c>
      <c r="I126" s="69">
        <v>30</v>
      </c>
      <c r="J126" s="69">
        <v>15</v>
      </c>
      <c r="K126" s="69"/>
      <c r="L126" s="151"/>
      <c r="M126" s="151"/>
      <c r="N126" s="151"/>
      <c r="O126" s="69">
        <v>30</v>
      </c>
      <c r="P126" s="72">
        <v>2</v>
      </c>
      <c r="Q126" s="114">
        <v>0.8</v>
      </c>
      <c r="R126" s="115">
        <v>1.2</v>
      </c>
      <c r="U126" s="200"/>
    </row>
    <row r="127" spans="1:21" ht="12.75" customHeight="1">
      <c r="A127" s="22">
        <v>2</v>
      </c>
      <c r="B127" s="229"/>
      <c r="C127" s="21">
        <v>1</v>
      </c>
      <c r="D127" s="62" t="s">
        <v>90</v>
      </c>
      <c r="E127" s="270"/>
      <c r="F127" s="263"/>
      <c r="G127" s="76" t="s">
        <v>43</v>
      </c>
      <c r="H127" s="69">
        <v>30</v>
      </c>
      <c r="I127" s="69">
        <v>20</v>
      </c>
      <c r="J127" s="69"/>
      <c r="K127" s="69">
        <v>30</v>
      </c>
      <c r="L127" s="151"/>
      <c r="M127" s="151"/>
      <c r="N127" s="151"/>
      <c r="O127" s="69">
        <v>20</v>
      </c>
      <c r="P127" s="69">
        <v>2</v>
      </c>
      <c r="Q127" s="114">
        <v>1.2</v>
      </c>
      <c r="R127" s="115">
        <v>0.8</v>
      </c>
      <c r="U127" s="200"/>
    </row>
    <row r="128" spans="1:21" ht="15" customHeight="1">
      <c r="A128" s="23">
        <v>3</v>
      </c>
      <c r="B128" s="229"/>
      <c r="C128" s="21">
        <v>1</v>
      </c>
      <c r="D128" s="63" t="s">
        <v>91</v>
      </c>
      <c r="E128" s="271" t="s">
        <v>101</v>
      </c>
      <c r="F128" s="296" t="s">
        <v>108</v>
      </c>
      <c r="G128" s="75" t="s">
        <v>44</v>
      </c>
      <c r="H128" s="53">
        <v>15</v>
      </c>
      <c r="I128" s="53">
        <v>25</v>
      </c>
      <c r="J128" s="53">
        <v>15</v>
      </c>
      <c r="K128" s="53"/>
      <c r="L128" s="53"/>
      <c r="M128" s="53"/>
      <c r="N128" s="53"/>
      <c r="O128" s="53">
        <v>25</v>
      </c>
      <c r="P128" s="69">
        <v>2</v>
      </c>
      <c r="Q128" s="114">
        <v>1</v>
      </c>
      <c r="R128" s="115">
        <v>1</v>
      </c>
      <c r="U128" s="200"/>
    </row>
    <row r="129" spans="1:21" ht="14.25" customHeight="1">
      <c r="A129" s="23">
        <v>4</v>
      </c>
      <c r="B129" s="234"/>
      <c r="C129" s="21">
        <v>1</v>
      </c>
      <c r="D129" s="66" t="s">
        <v>92</v>
      </c>
      <c r="E129" s="270"/>
      <c r="F129" s="263"/>
      <c r="G129" s="52" t="s">
        <v>43</v>
      </c>
      <c r="H129" s="69">
        <v>30</v>
      </c>
      <c r="I129" s="69">
        <v>20</v>
      </c>
      <c r="J129" s="73"/>
      <c r="K129" s="69">
        <v>30</v>
      </c>
      <c r="L129" s="69"/>
      <c r="M129" s="69"/>
      <c r="N129" s="69"/>
      <c r="O129" s="69">
        <v>20</v>
      </c>
      <c r="P129" s="69">
        <v>2</v>
      </c>
      <c r="Q129" s="114">
        <v>1.2</v>
      </c>
      <c r="R129" s="115">
        <v>0.8</v>
      </c>
      <c r="U129" s="200"/>
    </row>
    <row r="130" spans="1:21" ht="14.25" customHeight="1">
      <c r="A130" s="23">
        <v>5</v>
      </c>
      <c r="B130" s="233" t="s">
        <v>15</v>
      </c>
      <c r="C130" s="21">
        <v>3</v>
      </c>
      <c r="D130" s="62" t="s">
        <v>129</v>
      </c>
      <c r="E130" s="54" t="s">
        <v>138</v>
      </c>
      <c r="F130" s="25" t="s">
        <v>108</v>
      </c>
      <c r="G130" s="52" t="s">
        <v>44</v>
      </c>
      <c r="H130" s="52">
        <v>30</v>
      </c>
      <c r="I130" s="53">
        <v>45</v>
      </c>
      <c r="J130" s="53">
        <v>30</v>
      </c>
      <c r="K130" s="53"/>
      <c r="L130" s="53"/>
      <c r="M130" s="53"/>
      <c r="N130" s="53"/>
      <c r="O130" s="53">
        <v>45</v>
      </c>
      <c r="P130" s="115">
        <v>3</v>
      </c>
      <c r="Q130" s="115">
        <v>1.2000000000000002</v>
      </c>
      <c r="R130" s="115">
        <v>1.7999999999999998</v>
      </c>
      <c r="U130" s="200"/>
    </row>
    <row r="131" spans="1:21" ht="20.25" customHeight="1">
      <c r="A131" s="23">
        <v>6</v>
      </c>
      <c r="B131" s="229"/>
      <c r="C131" s="21">
        <v>3</v>
      </c>
      <c r="D131" s="64" t="s">
        <v>130</v>
      </c>
      <c r="E131" s="99" t="s">
        <v>139</v>
      </c>
      <c r="F131" s="25" t="s">
        <v>108</v>
      </c>
      <c r="G131" s="78" t="s">
        <v>42</v>
      </c>
      <c r="H131" s="53">
        <v>30</v>
      </c>
      <c r="I131" s="52">
        <v>20</v>
      </c>
      <c r="J131" s="53"/>
      <c r="K131" s="53"/>
      <c r="L131" s="53">
        <v>30</v>
      </c>
      <c r="M131" s="52"/>
      <c r="N131" s="52"/>
      <c r="O131" s="52">
        <v>20</v>
      </c>
      <c r="P131" s="115">
        <v>2</v>
      </c>
      <c r="Q131" s="114">
        <v>1.2</v>
      </c>
      <c r="R131" s="115">
        <v>0.8</v>
      </c>
      <c r="U131" s="200"/>
    </row>
    <row r="132" spans="1:21" ht="20.25" customHeight="1">
      <c r="A132" s="23">
        <v>7</v>
      </c>
      <c r="B132" s="234"/>
      <c r="C132" s="21">
        <v>4</v>
      </c>
      <c r="D132" s="62" t="s">
        <v>145</v>
      </c>
      <c r="E132" s="54" t="s">
        <v>54</v>
      </c>
      <c r="F132" s="25" t="s">
        <v>108</v>
      </c>
      <c r="G132" s="52" t="s">
        <v>44</v>
      </c>
      <c r="H132" s="141">
        <v>30</v>
      </c>
      <c r="I132" s="52">
        <v>45</v>
      </c>
      <c r="J132" s="81">
        <v>30</v>
      </c>
      <c r="K132" s="53"/>
      <c r="L132" s="53"/>
      <c r="M132" s="52"/>
      <c r="N132" s="52"/>
      <c r="O132" s="52">
        <v>45</v>
      </c>
      <c r="P132" s="113">
        <v>3</v>
      </c>
      <c r="Q132" s="115">
        <v>1.2000000000000002</v>
      </c>
      <c r="R132" s="115">
        <v>1.7999999999999998</v>
      </c>
      <c r="U132" s="200"/>
    </row>
    <row r="133" spans="1:21" ht="12.75" customHeight="1">
      <c r="A133" s="246" t="s">
        <v>45</v>
      </c>
      <c r="B133" s="247"/>
      <c r="C133" s="247"/>
      <c r="D133" s="247"/>
      <c r="E133" s="247"/>
      <c r="F133" s="247"/>
      <c r="G133" s="248"/>
      <c r="H133" s="24">
        <f>SUM(H126:H132)</f>
        <v>180</v>
      </c>
      <c r="I133" s="24">
        <f aca="true" t="shared" si="10" ref="I133:R133">SUM(I126:I132)</f>
        <v>205</v>
      </c>
      <c r="J133" s="24">
        <f t="shared" si="10"/>
        <v>90</v>
      </c>
      <c r="K133" s="24">
        <f t="shared" si="10"/>
        <v>60</v>
      </c>
      <c r="L133" s="24">
        <f t="shared" si="10"/>
        <v>30</v>
      </c>
      <c r="M133" s="24">
        <f t="shared" si="10"/>
        <v>0</v>
      </c>
      <c r="N133" s="24">
        <f t="shared" si="10"/>
        <v>0</v>
      </c>
      <c r="O133" s="24">
        <f t="shared" si="10"/>
        <v>205</v>
      </c>
      <c r="P133" s="24">
        <f t="shared" si="10"/>
        <v>16</v>
      </c>
      <c r="Q133" s="24">
        <f t="shared" si="10"/>
        <v>7.800000000000001</v>
      </c>
      <c r="R133" s="24">
        <f t="shared" si="10"/>
        <v>8.2</v>
      </c>
      <c r="U133" s="200"/>
    </row>
    <row r="134" ht="12" customHeight="1">
      <c r="U134" s="200"/>
    </row>
    <row r="135" spans="1:21" ht="12.75" customHeight="1">
      <c r="A135" s="228" t="s">
        <v>174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U135" s="200"/>
    </row>
    <row r="136" spans="1:21" ht="15" customHeight="1">
      <c r="A136" s="252" t="s">
        <v>9</v>
      </c>
      <c r="B136" s="225" t="s">
        <v>12</v>
      </c>
      <c r="C136" s="225" t="s">
        <v>23</v>
      </c>
      <c r="D136" s="235" t="s">
        <v>21</v>
      </c>
      <c r="E136" s="218" t="s">
        <v>22</v>
      </c>
      <c r="F136" s="241" t="s">
        <v>56</v>
      </c>
      <c r="G136" s="236" t="s">
        <v>1</v>
      </c>
      <c r="H136" s="218" t="s">
        <v>2</v>
      </c>
      <c r="I136" s="218"/>
      <c r="J136" s="244"/>
      <c r="K136" s="244"/>
      <c r="L136" s="244"/>
      <c r="M136" s="244"/>
      <c r="N136" s="244"/>
      <c r="O136" s="244"/>
      <c r="P136" s="218" t="s">
        <v>0</v>
      </c>
      <c r="Q136" s="218"/>
      <c r="R136" s="218"/>
      <c r="U136" s="200"/>
    </row>
    <row r="137" spans="1:21" ht="29.25" customHeight="1">
      <c r="A137" s="252"/>
      <c r="B137" s="237"/>
      <c r="C137" s="225"/>
      <c r="D137" s="236"/>
      <c r="E137" s="244"/>
      <c r="F137" s="242"/>
      <c r="G137" s="236"/>
      <c r="H137" s="245" t="s">
        <v>3</v>
      </c>
      <c r="I137" s="245"/>
      <c r="J137" s="244" t="s">
        <v>4</v>
      </c>
      <c r="K137" s="244"/>
      <c r="L137" s="244"/>
      <c r="M137" s="244"/>
      <c r="N137" s="244"/>
      <c r="O137" s="244"/>
      <c r="P137" s="245" t="s">
        <v>3</v>
      </c>
      <c r="Q137" s="218" t="s">
        <v>4</v>
      </c>
      <c r="R137" s="218"/>
      <c r="U137" s="200"/>
    </row>
    <row r="138" spans="1:21" ht="48" customHeight="1">
      <c r="A138" s="252"/>
      <c r="B138" s="237"/>
      <c r="C138" s="225"/>
      <c r="D138" s="236"/>
      <c r="E138" s="244"/>
      <c r="F138" s="243"/>
      <c r="G138" s="236"/>
      <c r="H138" s="34" t="s">
        <v>210</v>
      </c>
      <c r="I138" s="35" t="s">
        <v>11</v>
      </c>
      <c r="J138" s="36" t="s">
        <v>5</v>
      </c>
      <c r="K138" s="36" t="s">
        <v>6</v>
      </c>
      <c r="L138" s="19" t="s">
        <v>7</v>
      </c>
      <c r="M138" s="36" t="s">
        <v>81</v>
      </c>
      <c r="N138" s="36" t="s">
        <v>82</v>
      </c>
      <c r="O138" s="37" t="s">
        <v>11</v>
      </c>
      <c r="P138" s="245"/>
      <c r="Q138" s="20" t="s">
        <v>10</v>
      </c>
      <c r="R138" s="37" t="s">
        <v>11</v>
      </c>
      <c r="U138" s="200"/>
    </row>
    <row r="139" spans="1:21" ht="45" customHeight="1">
      <c r="A139" s="23">
        <v>1</v>
      </c>
      <c r="B139" s="233" t="s">
        <v>13</v>
      </c>
      <c r="C139" s="21">
        <v>2</v>
      </c>
      <c r="D139" s="62" t="s">
        <v>113</v>
      </c>
      <c r="E139" s="119" t="s">
        <v>120</v>
      </c>
      <c r="F139" s="25" t="s">
        <v>108</v>
      </c>
      <c r="G139" s="78" t="s">
        <v>42</v>
      </c>
      <c r="H139" s="53">
        <v>30</v>
      </c>
      <c r="I139" s="138">
        <v>20</v>
      </c>
      <c r="J139" s="94"/>
      <c r="K139" s="70"/>
      <c r="L139" s="70">
        <v>30</v>
      </c>
      <c r="M139" s="70"/>
      <c r="N139" s="100"/>
      <c r="O139" s="138">
        <v>20</v>
      </c>
      <c r="P139" s="123">
        <v>2</v>
      </c>
      <c r="Q139" s="112">
        <v>1.2</v>
      </c>
      <c r="R139" s="115">
        <v>0.8</v>
      </c>
      <c r="U139" s="200"/>
    </row>
    <row r="140" spans="1:21" ht="23.25" customHeight="1">
      <c r="A140" s="23">
        <v>2</v>
      </c>
      <c r="B140" s="234"/>
      <c r="C140" s="21">
        <v>2</v>
      </c>
      <c r="D140" s="62" t="s">
        <v>203</v>
      </c>
      <c r="E140" s="196" t="s">
        <v>121</v>
      </c>
      <c r="F140" s="61" t="s">
        <v>108</v>
      </c>
      <c r="G140" s="75" t="s">
        <v>42</v>
      </c>
      <c r="H140" s="69">
        <v>30</v>
      </c>
      <c r="I140" s="81">
        <v>20</v>
      </c>
      <c r="J140" s="53"/>
      <c r="K140" s="53"/>
      <c r="L140" s="53">
        <v>30</v>
      </c>
      <c r="M140" s="53"/>
      <c r="N140" s="53"/>
      <c r="O140" s="81">
        <v>20</v>
      </c>
      <c r="P140" s="115">
        <v>2</v>
      </c>
      <c r="Q140" s="114">
        <v>1.2</v>
      </c>
      <c r="R140" s="115">
        <v>0.8</v>
      </c>
      <c r="U140" s="200"/>
    </row>
    <row r="141" spans="1:21" ht="33.75" customHeight="1">
      <c r="A141" s="23">
        <v>3</v>
      </c>
      <c r="B141" s="233" t="s">
        <v>15</v>
      </c>
      <c r="C141" s="21">
        <v>3</v>
      </c>
      <c r="D141" s="62" t="s">
        <v>202</v>
      </c>
      <c r="E141" s="119" t="s">
        <v>140</v>
      </c>
      <c r="F141" s="25" t="s">
        <v>108</v>
      </c>
      <c r="G141" s="52" t="s">
        <v>42</v>
      </c>
      <c r="H141" s="53">
        <v>30</v>
      </c>
      <c r="I141" s="53">
        <v>45</v>
      </c>
      <c r="J141" s="53"/>
      <c r="K141" s="53"/>
      <c r="L141" s="53">
        <v>30</v>
      </c>
      <c r="M141" s="53"/>
      <c r="N141" s="53"/>
      <c r="O141" s="53">
        <v>45</v>
      </c>
      <c r="P141" s="115">
        <v>3</v>
      </c>
      <c r="Q141" s="115">
        <v>1.2000000000000002</v>
      </c>
      <c r="R141" s="115">
        <v>1.7999999999999998</v>
      </c>
      <c r="U141" s="200"/>
    </row>
    <row r="142" spans="1:21" ht="42.75" customHeight="1">
      <c r="A142" s="23">
        <v>4</v>
      </c>
      <c r="B142" s="229"/>
      <c r="C142" s="21">
        <v>4</v>
      </c>
      <c r="D142" s="64" t="s">
        <v>146</v>
      </c>
      <c r="E142" s="162" t="s">
        <v>120</v>
      </c>
      <c r="F142" s="61" t="s">
        <v>108</v>
      </c>
      <c r="G142" s="76" t="s">
        <v>42</v>
      </c>
      <c r="H142" s="138">
        <v>30</v>
      </c>
      <c r="I142" s="76">
        <v>20</v>
      </c>
      <c r="J142" s="73"/>
      <c r="K142" s="69"/>
      <c r="L142" s="69">
        <v>30</v>
      </c>
      <c r="M142" s="76"/>
      <c r="N142" s="76"/>
      <c r="O142" s="76">
        <v>20</v>
      </c>
      <c r="P142" s="110">
        <v>2</v>
      </c>
      <c r="Q142" s="112">
        <v>1.2</v>
      </c>
      <c r="R142" s="112">
        <v>0.8</v>
      </c>
      <c r="U142" s="200"/>
    </row>
    <row r="143" spans="1:21" ht="35.25" customHeight="1">
      <c r="A143" s="23">
        <v>5</v>
      </c>
      <c r="B143" s="234"/>
      <c r="C143" s="21">
        <v>4</v>
      </c>
      <c r="D143" s="83" t="s">
        <v>201</v>
      </c>
      <c r="E143" s="122" t="s">
        <v>140</v>
      </c>
      <c r="F143" s="25" t="s">
        <v>108</v>
      </c>
      <c r="G143" s="52" t="s">
        <v>42</v>
      </c>
      <c r="H143" s="138">
        <v>30</v>
      </c>
      <c r="I143" s="52">
        <v>45</v>
      </c>
      <c r="J143" s="94"/>
      <c r="K143" s="70"/>
      <c r="L143" s="70">
        <v>30</v>
      </c>
      <c r="M143" s="102"/>
      <c r="N143" s="102"/>
      <c r="O143" s="52">
        <v>45</v>
      </c>
      <c r="P143" s="123">
        <v>3</v>
      </c>
      <c r="Q143" s="115">
        <v>1.2000000000000002</v>
      </c>
      <c r="R143" s="115">
        <v>1.7999999999999998</v>
      </c>
      <c r="U143" s="200"/>
    </row>
    <row r="144" spans="1:21" ht="32.25" customHeight="1">
      <c r="A144" s="58">
        <v>6</v>
      </c>
      <c r="B144" s="233" t="s">
        <v>28</v>
      </c>
      <c r="C144" s="21">
        <v>5</v>
      </c>
      <c r="D144" s="85" t="s">
        <v>200</v>
      </c>
      <c r="E144" s="119" t="s">
        <v>161</v>
      </c>
      <c r="F144" s="25" t="s">
        <v>108</v>
      </c>
      <c r="G144" s="52" t="s">
        <v>42</v>
      </c>
      <c r="H144" s="92">
        <v>30</v>
      </c>
      <c r="I144" s="79">
        <v>20</v>
      </c>
      <c r="J144" s="92"/>
      <c r="K144" s="92">
        <v>30</v>
      </c>
      <c r="L144" s="92"/>
      <c r="M144" s="92"/>
      <c r="N144" s="92"/>
      <c r="O144" s="79">
        <v>20</v>
      </c>
      <c r="P144" s="92">
        <v>2</v>
      </c>
      <c r="Q144" s="194">
        <v>1.2</v>
      </c>
      <c r="R144" s="115">
        <v>0.8</v>
      </c>
      <c r="U144" s="200"/>
    </row>
    <row r="145" spans="1:21" ht="33" customHeight="1">
      <c r="A145" s="23">
        <v>7</v>
      </c>
      <c r="B145" s="229"/>
      <c r="C145" s="21">
        <v>5</v>
      </c>
      <c r="D145" s="62" t="s">
        <v>199</v>
      </c>
      <c r="E145" s="120" t="s">
        <v>162</v>
      </c>
      <c r="F145" s="25" t="s">
        <v>108</v>
      </c>
      <c r="G145" s="78" t="s">
        <v>42</v>
      </c>
      <c r="H145" s="52">
        <v>30</v>
      </c>
      <c r="I145" s="78">
        <v>45</v>
      </c>
      <c r="J145" s="53"/>
      <c r="K145" s="53">
        <v>30</v>
      </c>
      <c r="L145" s="53"/>
      <c r="M145" s="52"/>
      <c r="N145" s="52"/>
      <c r="O145" s="78">
        <v>45</v>
      </c>
      <c r="P145" s="53">
        <v>3</v>
      </c>
      <c r="Q145" s="114">
        <v>1.2000000000000002</v>
      </c>
      <c r="R145" s="115">
        <v>1.7999999999999998</v>
      </c>
      <c r="U145" s="200"/>
    </row>
    <row r="146" spans="1:21" ht="42.75" customHeight="1">
      <c r="A146" s="23">
        <v>8</v>
      </c>
      <c r="B146" s="229"/>
      <c r="C146" s="21">
        <v>6</v>
      </c>
      <c r="D146" s="62" t="s">
        <v>167</v>
      </c>
      <c r="E146" s="120" t="s">
        <v>120</v>
      </c>
      <c r="F146" s="25" t="s">
        <v>108</v>
      </c>
      <c r="G146" s="52" t="s">
        <v>42</v>
      </c>
      <c r="H146" s="53">
        <v>30</v>
      </c>
      <c r="I146" s="53">
        <v>20</v>
      </c>
      <c r="J146" s="53"/>
      <c r="K146" s="53"/>
      <c r="L146" s="53">
        <v>30</v>
      </c>
      <c r="M146" s="53"/>
      <c r="N146" s="53"/>
      <c r="O146" s="53">
        <v>20</v>
      </c>
      <c r="P146" s="115">
        <v>2</v>
      </c>
      <c r="Q146" s="115">
        <v>1.2</v>
      </c>
      <c r="R146" s="115">
        <v>0.8</v>
      </c>
      <c r="U146" s="200"/>
    </row>
    <row r="147" spans="1:21" ht="12.75" customHeight="1">
      <c r="A147" s="246" t="s">
        <v>45</v>
      </c>
      <c r="B147" s="247"/>
      <c r="C147" s="247"/>
      <c r="D147" s="247"/>
      <c r="E147" s="247"/>
      <c r="F147" s="247"/>
      <c r="G147" s="248"/>
      <c r="H147" s="24">
        <f>SUM(H139:H146)</f>
        <v>240</v>
      </c>
      <c r="I147" s="24">
        <f aca="true" t="shared" si="11" ref="I147:R147">SUM(I139:I146)</f>
        <v>235</v>
      </c>
      <c r="J147" s="24">
        <f t="shared" si="11"/>
        <v>0</v>
      </c>
      <c r="K147" s="24">
        <f t="shared" si="11"/>
        <v>60</v>
      </c>
      <c r="L147" s="24">
        <f t="shared" si="11"/>
        <v>180</v>
      </c>
      <c r="M147" s="24">
        <f t="shared" si="11"/>
        <v>0</v>
      </c>
      <c r="N147" s="24">
        <f t="shared" si="11"/>
        <v>0</v>
      </c>
      <c r="O147" s="24">
        <f t="shared" si="11"/>
        <v>235</v>
      </c>
      <c r="P147" s="24">
        <f t="shared" si="11"/>
        <v>19</v>
      </c>
      <c r="Q147" s="24">
        <f t="shared" si="11"/>
        <v>9.6</v>
      </c>
      <c r="R147" s="24">
        <f t="shared" si="11"/>
        <v>9.4</v>
      </c>
      <c r="U147" s="200"/>
    </row>
    <row r="148" ht="12.75" customHeight="1">
      <c r="U148" s="200"/>
    </row>
    <row r="149" spans="1:21" ht="12.75" customHeight="1">
      <c r="A149" s="228" t="s">
        <v>175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U149" s="200"/>
    </row>
    <row r="150" spans="1:21" ht="12.75" customHeight="1">
      <c r="A150" s="252" t="s">
        <v>9</v>
      </c>
      <c r="B150" s="225" t="s">
        <v>12</v>
      </c>
      <c r="C150" s="225" t="s">
        <v>23</v>
      </c>
      <c r="D150" s="235" t="s">
        <v>21</v>
      </c>
      <c r="E150" s="218" t="s">
        <v>22</v>
      </c>
      <c r="F150" s="241" t="s">
        <v>56</v>
      </c>
      <c r="G150" s="236" t="s">
        <v>1</v>
      </c>
      <c r="H150" s="218" t="s">
        <v>2</v>
      </c>
      <c r="I150" s="218"/>
      <c r="J150" s="244"/>
      <c r="K150" s="244"/>
      <c r="L150" s="244"/>
      <c r="M150" s="244"/>
      <c r="N150" s="244"/>
      <c r="O150" s="244"/>
      <c r="P150" s="218" t="s">
        <v>0</v>
      </c>
      <c r="Q150" s="218"/>
      <c r="R150" s="218"/>
      <c r="U150" s="200"/>
    </row>
    <row r="151" spans="1:21" ht="33" customHeight="1">
      <c r="A151" s="252"/>
      <c r="B151" s="237"/>
      <c r="C151" s="225"/>
      <c r="D151" s="236"/>
      <c r="E151" s="244"/>
      <c r="F151" s="242"/>
      <c r="G151" s="236"/>
      <c r="H151" s="245" t="s">
        <v>3</v>
      </c>
      <c r="I151" s="245"/>
      <c r="J151" s="244" t="s">
        <v>4</v>
      </c>
      <c r="K151" s="244"/>
      <c r="L151" s="244"/>
      <c r="M151" s="244"/>
      <c r="N151" s="244"/>
      <c r="O151" s="244"/>
      <c r="P151" s="245" t="s">
        <v>3</v>
      </c>
      <c r="Q151" s="218" t="s">
        <v>4</v>
      </c>
      <c r="R151" s="218"/>
      <c r="U151" s="200"/>
    </row>
    <row r="152" spans="1:21" ht="46.5" customHeight="1">
      <c r="A152" s="252"/>
      <c r="B152" s="237"/>
      <c r="C152" s="225"/>
      <c r="D152" s="236"/>
      <c r="E152" s="244"/>
      <c r="F152" s="243"/>
      <c r="G152" s="236"/>
      <c r="H152" s="34" t="s">
        <v>210</v>
      </c>
      <c r="I152" s="35" t="s">
        <v>11</v>
      </c>
      <c r="J152" s="36" t="s">
        <v>5</v>
      </c>
      <c r="K152" s="36" t="s">
        <v>6</v>
      </c>
      <c r="L152" s="19" t="s">
        <v>7</v>
      </c>
      <c r="M152" s="36" t="s">
        <v>81</v>
      </c>
      <c r="N152" s="36" t="s">
        <v>82</v>
      </c>
      <c r="O152" s="37" t="s">
        <v>11</v>
      </c>
      <c r="P152" s="245"/>
      <c r="Q152" s="20" t="s">
        <v>10</v>
      </c>
      <c r="R152" s="37" t="s">
        <v>11</v>
      </c>
      <c r="U152" s="200"/>
    </row>
    <row r="153" spans="1:21" ht="14.25" customHeight="1">
      <c r="A153" s="22">
        <v>1</v>
      </c>
      <c r="B153" s="233" t="s">
        <v>13</v>
      </c>
      <c r="C153" s="21">
        <v>1</v>
      </c>
      <c r="D153" s="67" t="s">
        <v>93</v>
      </c>
      <c r="E153" s="55" t="s">
        <v>192</v>
      </c>
      <c r="F153" s="97" t="s">
        <v>109</v>
      </c>
      <c r="G153" s="69" t="s">
        <v>44</v>
      </c>
      <c r="H153" s="52">
        <v>30</v>
      </c>
      <c r="I153" s="73">
        <v>45</v>
      </c>
      <c r="J153" s="73"/>
      <c r="K153" s="69"/>
      <c r="L153" s="69">
        <v>30</v>
      </c>
      <c r="M153" s="74"/>
      <c r="N153" s="74"/>
      <c r="O153" s="69">
        <v>45</v>
      </c>
      <c r="P153" s="69">
        <v>3</v>
      </c>
      <c r="Q153" s="111">
        <v>1.2000000000000002</v>
      </c>
      <c r="R153" s="115">
        <v>1.7999999999999998</v>
      </c>
      <c r="U153" s="200"/>
    </row>
    <row r="154" spans="1:21" ht="12.75" customHeight="1">
      <c r="A154" s="22">
        <v>2</v>
      </c>
      <c r="B154" s="229"/>
      <c r="C154" s="21">
        <v>1</v>
      </c>
      <c r="D154" s="62" t="s">
        <v>94</v>
      </c>
      <c r="E154" s="271" t="s">
        <v>102</v>
      </c>
      <c r="F154" s="328" t="s">
        <v>109</v>
      </c>
      <c r="G154" s="75" t="s">
        <v>44</v>
      </c>
      <c r="H154" s="53">
        <v>15</v>
      </c>
      <c r="I154" s="53">
        <v>25</v>
      </c>
      <c r="J154" s="53">
        <v>15</v>
      </c>
      <c r="K154" s="53"/>
      <c r="L154" s="53"/>
      <c r="M154" s="53"/>
      <c r="N154" s="53"/>
      <c r="O154" s="53">
        <v>25</v>
      </c>
      <c r="P154" s="53">
        <v>2</v>
      </c>
      <c r="Q154" s="114">
        <v>1</v>
      </c>
      <c r="R154" s="115">
        <v>1</v>
      </c>
      <c r="U154" s="200"/>
    </row>
    <row r="155" spans="1:21" ht="15" customHeight="1">
      <c r="A155" s="22">
        <v>3</v>
      </c>
      <c r="B155" s="229"/>
      <c r="C155" s="21">
        <v>1</v>
      </c>
      <c r="D155" s="62" t="s">
        <v>95</v>
      </c>
      <c r="E155" s="270"/>
      <c r="F155" s="329"/>
      <c r="G155" s="53" t="s">
        <v>43</v>
      </c>
      <c r="H155" s="53">
        <v>15</v>
      </c>
      <c r="I155" s="53">
        <v>25</v>
      </c>
      <c r="J155" s="53"/>
      <c r="K155" s="53">
        <v>15</v>
      </c>
      <c r="L155" s="53"/>
      <c r="M155" s="53"/>
      <c r="N155" s="53"/>
      <c r="O155" s="53">
        <v>25</v>
      </c>
      <c r="P155" s="53">
        <v>2</v>
      </c>
      <c r="Q155" s="114">
        <v>1</v>
      </c>
      <c r="R155" s="115">
        <v>1</v>
      </c>
      <c r="U155" s="200"/>
    </row>
    <row r="156" spans="1:21" ht="12.75" customHeight="1">
      <c r="A156" s="22">
        <v>4</v>
      </c>
      <c r="B156" s="234"/>
      <c r="C156" s="21">
        <v>2</v>
      </c>
      <c r="D156" s="83" t="s">
        <v>114</v>
      </c>
      <c r="E156" s="91" t="s">
        <v>122</v>
      </c>
      <c r="F156" s="82" t="s">
        <v>109</v>
      </c>
      <c r="G156" s="53" t="s">
        <v>42</v>
      </c>
      <c r="H156" s="53">
        <v>30</v>
      </c>
      <c r="I156" s="52">
        <v>45</v>
      </c>
      <c r="J156" s="69"/>
      <c r="K156" s="69"/>
      <c r="L156" s="69">
        <v>30</v>
      </c>
      <c r="M156" s="69"/>
      <c r="N156" s="76"/>
      <c r="O156" s="140">
        <v>45</v>
      </c>
      <c r="P156" s="112">
        <v>3</v>
      </c>
      <c r="Q156" s="114">
        <v>1.2000000000000002</v>
      </c>
      <c r="R156" s="115">
        <v>1.7999999999999998</v>
      </c>
      <c r="U156" s="200"/>
    </row>
    <row r="157" spans="1:21" ht="12.75" customHeight="1">
      <c r="A157" s="60">
        <v>5</v>
      </c>
      <c r="B157" s="8" t="s">
        <v>15</v>
      </c>
      <c r="C157" s="21">
        <v>4</v>
      </c>
      <c r="D157" s="62" t="s">
        <v>147</v>
      </c>
      <c r="E157" s="55" t="s">
        <v>152</v>
      </c>
      <c r="F157" s="97" t="s">
        <v>109</v>
      </c>
      <c r="G157" s="53" t="s">
        <v>42</v>
      </c>
      <c r="H157" s="52">
        <v>30</v>
      </c>
      <c r="I157" s="52">
        <v>20</v>
      </c>
      <c r="J157" s="53">
        <v>30</v>
      </c>
      <c r="K157" s="53"/>
      <c r="L157" s="53"/>
      <c r="M157" s="52"/>
      <c r="N157" s="52"/>
      <c r="O157" s="52">
        <v>20</v>
      </c>
      <c r="P157" s="115">
        <v>2</v>
      </c>
      <c r="Q157" s="115">
        <v>1.2</v>
      </c>
      <c r="R157" s="115">
        <v>0.8</v>
      </c>
      <c r="U157" s="200"/>
    </row>
    <row r="158" spans="1:21" ht="32.25" customHeight="1">
      <c r="A158" s="22">
        <v>6</v>
      </c>
      <c r="B158" s="108" t="s">
        <v>28</v>
      </c>
      <c r="C158" s="21">
        <v>5</v>
      </c>
      <c r="D158" s="64" t="s">
        <v>156</v>
      </c>
      <c r="E158" s="65" t="s">
        <v>163</v>
      </c>
      <c r="F158" s="97" t="s">
        <v>109</v>
      </c>
      <c r="G158" s="75" t="s">
        <v>43</v>
      </c>
      <c r="H158" s="76">
        <v>15</v>
      </c>
      <c r="I158" s="52">
        <v>25</v>
      </c>
      <c r="J158" s="73"/>
      <c r="K158" s="69">
        <v>15</v>
      </c>
      <c r="L158" s="69"/>
      <c r="M158" s="76"/>
      <c r="N158" s="76"/>
      <c r="O158" s="52">
        <v>25</v>
      </c>
      <c r="P158" s="69">
        <v>2</v>
      </c>
      <c r="Q158" s="111">
        <v>1</v>
      </c>
      <c r="R158" s="115">
        <v>1</v>
      </c>
      <c r="U158" s="200"/>
    </row>
    <row r="159" spans="1:21" ht="12.75" customHeight="1">
      <c r="A159" s="246" t="s">
        <v>45</v>
      </c>
      <c r="B159" s="247"/>
      <c r="C159" s="247"/>
      <c r="D159" s="247"/>
      <c r="E159" s="247"/>
      <c r="F159" s="247"/>
      <c r="G159" s="248"/>
      <c r="H159" s="24">
        <f>SUM(H153:H158)</f>
        <v>135</v>
      </c>
      <c r="I159" s="24">
        <f aca="true" t="shared" si="12" ref="I159:R159">SUM(I153:I158)</f>
        <v>185</v>
      </c>
      <c r="J159" s="24">
        <f t="shared" si="12"/>
        <v>45</v>
      </c>
      <c r="K159" s="24">
        <f t="shared" si="12"/>
        <v>30</v>
      </c>
      <c r="L159" s="24">
        <f t="shared" si="12"/>
        <v>60</v>
      </c>
      <c r="M159" s="24">
        <f t="shared" si="12"/>
        <v>0</v>
      </c>
      <c r="N159" s="24">
        <f t="shared" si="12"/>
        <v>0</v>
      </c>
      <c r="O159" s="24">
        <f t="shared" si="12"/>
        <v>185</v>
      </c>
      <c r="P159" s="24">
        <f t="shared" si="12"/>
        <v>14</v>
      </c>
      <c r="Q159" s="24">
        <f t="shared" si="12"/>
        <v>6.6000000000000005</v>
      </c>
      <c r="R159" s="24">
        <f t="shared" si="12"/>
        <v>7.3999999999999995</v>
      </c>
      <c r="U159" s="200"/>
    </row>
    <row r="160" spans="1:21" ht="12.75" customHeight="1">
      <c r="A160" s="4"/>
      <c r="B160" s="17"/>
      <c r="C160" s="17"/>
      <c r="D160" s="13"/>
      <c r="E160" s="10"/>
      <c r="F160" s="10"/>
      <c r="G160" s="4"/>
      <c r="H160" s="11"/>
      <c r="I160" s="11"/>
      <c r="J160" s="11"/>
      <c r="K160" s="11"/>
      <c r="L160" s="11"/>
      <c r="M160" s="11"/>
      <c r="N160" s="11"/>
      <c r="O160" s="11"/>
      <c r="P160" s="12"/>
      <c r="Q160" s="12"/>
      <c r="R160" s="12"/>
      <c r="U160" s="200"/>
    </row>
    <row r="161" spans="1:21" ht="12.75" customHeight="1">
      <c r="A161" s="228" t="s">
        <v>176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U161" s="200"/>
    </row>
    <row r="162" spans="1:21" ht="10.5" customHeight="1">
      <c r="A162" s="252" t="s">
        <v>9</v>
      </c>
      <c r="B162" s="225" t="s">
        <v>12</v>
      </c>
      <c r="C162" s="225" t="s">
        <v>23</v>
      </c>
      <c r="D162" s="235" t="s">
        <v>21</v>
      </c>
      <c r="E162" s="218" t="s">
        <v>22</v>
      </c>
      <c r="F162" s="241" t="s">
        <v>56</v>
      </c>
      <c r="G162" s="236" t="s">
        <v>1</v>
      </c>
      <c r="H162" s="218" t="s">
        <v>2</v>
      </c>
      <c r="I162" s="218"/>
      <c r="J162" s="244"/>
      <c r="K162" s="244"/>
      <c r="L162" s="244"/>
      <c r="M162" s="244"/>
      <c r="N162" s="244"/>
      <c r="O162" s="244"/>
      <c r="P162" s="218" t="s">
        <v>0</v>
      </c>
      <c r="Q162" s="218"/>
      <c r="R162" s="218"/>
      <c r="U162" s="200"/>
    </row>
    <row r="163" spans="1:21" ht="32.25" customHeight="1">
      <c r="A163" s="252"/>
      <c r="B163" s="237"/>
      <c r="C163" s="225"/>
      <c r="D163" s="236"/>
      <c r="E163" s="244"/>
      <c r="F163" s="242"/>
      <c r="G163" s="236"/>
      <c r="H163" s="245" t="s">
        <v>3</v>
      </c>
      <c r="I163" s="245"/>
      <c r="J163" s="244" t="s">
        <v>4</v>
      </c>
      <c r="K163" s="244"/>
      <c r="L163" s="244"/>
      <c r="M163" s="244"/>
      <c r="N163" s="244"/>
      <c r="O163" s="244"/>
      <c r="P163" s="245" t="s">
        <v>3</v>
      </c>
      <c r="Q163" s="218" t="s">
        <v>4</v>
      </c>
      <c r="R163" s="218"/>
      <c r="U163" s="200"/>
    </row>
    <row r="164" spans="1:21" ht="47.25" customHeight="1">
      <c r="A164" s="252"/>
      <c r="B164" s="237"/>
      <c r="C164" s="225"/>
      <c r="D164" s="236"/>
      <c r="E164" s="244"/>
      <c r="F164" s="243"/>
      <c r="G164" s="236"/>
      <c r="H164" s="34" t="s">
        <v>210</v>
      </c>
      <c r="I164" s="35" t="s">
        <v>11</v>
      </c>
      <c r="J164" s="36" t="s">
        <v>5</v>
      </c>
      <c r="K164" s="36" t="s">
        <v>6</v>
      </c>
      <c r="L164" s="19" t="s">
        <v>7</v>
      </c>
      <c r="M164" s="36" t="s">
        <v>81</v>
      </c>
      <c r="N164" s="36" t="s">
        <v>82</v>
      </c>
      <c r="O164" s="37" t="s">
        <v>11</v>
      </c>
      <c r="P164" s="245"/>
      <c r="Q164" s="20" t="s">
        <v>10</v>
      </c>
      <c r="R164" s="37" t="s">
        <v>11</v>
      </c>
      <c r="U164" s="200"/>
    </row>
    <row r="165" spans="1:21" ht="44.25" customHeight="1">
      <c r="A165" s="23">
        <v>1</v>
      </c>
      <c r="B165" s="8" t="s">
        <v>13</v>
      </c>
      <c r="C165" s="21">
        <v>2</v>
      </c>
      <c r="D165" s="50" t="s">
        <v>198</v>
      </c>
      <c r="E165" s="168" t="s">
        <v>123</v>
      </c>
      <c r="F165" s="27" t="s">
        <v>109</v>
      </c>
      <c r="G165" s="77" t="s">
        <v>42</v>
      </c>
      <c r="H165" s="53">
        <v>30</v>
      </c>
      <c r="I165" s="141">
        <v>20</v>
      </c>
      <c r="J165" s="94"/>
      <c r="K165" s="70">
        <v>30</v>
      </c>
      <c r="L165" s="70"/>
      <c r="M165" s="70"/>
      <c r="N165" s="100"/>
      <c r="O165" s="141">
        <v>20</v>
      </c>
      <c r="P165" s="123">
        <v>2</v>
      </c>
      <c r="Q165" s="146">
        <v>1.2</v>
      </c>
      <c r="R165" s="115">
        <v>0.8</v>
      </c>
      <c r="U165" s="200"/>
    </row>
    <row r="166" spans="1:21" ht="12.75" customHeight="1">
      <c r="A166" s="246" t="s">
        <v>45</v>
      </c>
      <c r="B166" s="247"/>
      <c r="C166" s="247"/>
      <c r="D166" s="247"/>
      <c r="E166" s="247"/>
      <c r="F166" s="247"/>
      <c r="G166" s="248"/>
      <c r="H166" s="24">
        <f>SUM(H165:H165)</f>
        <v>30</v>
      </c>
      <c r="I166" s="24">
        <f aca="true" t="shared" si="13" ref="I166:R166">SUM(I165:I165)</f>
        <v>20</v>
      </c>
      <c r="J166" s="24">
        <f t="shared" si="13"/>
        <v>0</v>
      </c>
      <c r="K166" s="24">
        <f t="shared" si="13"/>
        <v>30</v>
      </c>
      <c r="L166" s="24">
        <f t="shared" si="13"/>
        <v>0</v>
      </c>
      <c r="M166" s="24">
        <f t="shared" si="13"/>
        <v>0</v>
      </c>
      <c r="N166" s="24">
        <f t="shared" si="13"/>
        <v>0</v>
      </c>
      <c r="O166" s="24">
        <f t="shared" si="13"/>
        <v>20</v>
      </c>
      <c r="P166" s="24">
        <f t="shared" si="13"/>
        <v>2</v>
      </c>
      <c r="Q166" s="24">
        <f t="shared" si="13"/>
        <v>1.2</v>
      </c>
      <c r="R166" s="24">
        <f t="shared" si="13"/>
        <v>0.8</v>
      </c>
      <c r="U166" s="200"/>
    </row>
    <row r="167" spans="1:21" ht="12.75" customHeight="1">
      <c r="A167" s="4"/>
      <c r="B167" s="17"/>
      <c r="C167" s="17"/>
      <c r="D167" s="13"/>
      <c r="E167" s="18"/>
      <c r="F167" s="18"/>
      <c r="G167" s="15"/>
      <c r="H167" s="11"/>
      <c r="I167" s="11"/>
      <c r="J167" s="11"/>
      <c r="K167" s="11"/>
      <c r="L167" s="11"/>
      <c r="M167" s="11"/>
      <c r="N167" s="11"/>
      <c r="O167" s="11"/>
      <c r="P167" s="12"/>
      <c r="Q167" s="12"/>
      <c r="R167" s="12"/>
      <c r="U167" s="200"/>
    </row>
    <row r="168" spans="1:21" ht="12.75" customHeight="1">
      <c r="A168" s="228" t="s">
        <v>178</v>
      </c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U168" s="200"/>
    </row>
    <row r="169" spans="1:21" ht="12.75" customHeight="1">
      <c r="A169" s="252" t="s">
        <v>9</v>
      </c>
      <c r="B169" s="225" t="s">
        <v>12</v>
      </c>
      <c r="C169" s="225" t="s">
        <v>23</v>
      </c>
      <c r="D169" s="235" t="s">
        <v>21</v>
      </c>
      <c r="E169" s="218" t="s">
        <v>22</v>
      </c>
      <c r="F169" s="241" t="s">
        <v>56</v>
      </c>
      <c r="G169" s="236" t="s">
        <v>1</v>
      </c>
      <c r="H169" s="218" t="s">
        <v>2</v>
      </c>
      <c r="I169" s="218"/>
      <c r="J169" s="244"/>
      <c r="K169" s="244"/>
      <c r="L169" s="244"/>
      <c r="M169" s="244"/>
      <c r="N169" s="244"/>
      <c r="O169" s="244"/>
      <c r="P169" s="218" t="s">
        <v>0</v>
      </c>
      <c r="Q169" s="218"/>
      <c r="R169" s="218"/>
      <c r="U169" s="200"/>
    </row>
    <row r="170" spans="1:21" ht="29.25" customHeight="1">
      <c r="A170" s="252"/>
      <c r="B170" s="237"/>
      <c r="C170" s="225"/>
      <c r="D170" s="236"/>
      <c r="E170" s="244"/>
      <c r="F170" s="242"/>
      <c r="G170" s="236"/>
      <c r="H170" s="245" t="s">
        <v>3</v>
      </c>
      <c r="I170" s="245"/>
      <c r="J170" s="244" t="s">
        <v>4</v>
      </c>
      <c r="K170" s="244"/>
      <c r="L170" s="244"/>
      <c r="M170" s="244"/>
      <c r="N170" s="244"/>
      <c r="O170" s="244"/>
      <c r="P170" s="245" t="s">
        <v>3</v>
      </c>
      <c r="Q170" s="218" t="s">
        <v>4</v>
      </c>
      <c r="R170" s="218"/>
      <c r="U170" s="200"/>
    </row>
    <row r="171" spans="1:21" ht="48" customHeight="1">
      <c r="A171" s="252"/>
      <c r="B171" s="237"/>
      <c r="C171" s="225"/>
      <c r="D171" s="236"/>
      <c r="E171" s="244"/>
      <c r="F171" s="243"/>
      <c r="G171" s="236"/>
      <c r="H171" s="34" t="s">
        <v>210</v>
      </c>
      <c r="I171" s="35" t="s">
        <v>11</v>
      </c>
      <c r="J171" s="36" t="s">
        <v>5</v>
      </c>
      <c r="K171" s="36" t="s">
        <v>6</v>
      </c>
      <c r="L171" s="19" t="s">
        <v>7</v>
      </c>
      <c r="M171" s="36" t="s">
        <v>81</v>
      </c>
      <c r="N171" s="36" t="s">
        <v>82</v>
      </c>
      <c r="O171" s="37" t="s">
        <v>11</v>
      </c>
      <c r="P171" s="245"/>
      <c r="Q171" s="20" t="s">
        <v>10</v>
      </c>
      <c r="R171" s="37" t="s">
        <v>11</v>
      </c>
      <c r="U171" s="200"/>
    </row>
    <row r="172" spans="1:21" ht="12.75" customHeight="1">
      <c r="A172" s="22">
        <v>1</v>
      </c>
      <c r="B172" s="233" t="s">
        <v>13</v>
      </c>
      <c r="C172" s="21">
        <v>1</v>
      </c>
      <c r="D172" s="62" t="s">
        <v>96</v>
      </c>
      <c r="E172" s="86" t="s">
        <v>103</v>
      </c>
      <c r="F172" s="89" t="s">
        <v>110</v>
      </c>
      <c r="G172" s="79" t="s">
        <v>42</v>
      </c>
      <c r="H172" s="79">
        <v>30</v>
      </c>
      <c r="I172" s="53">
        <v>20</v>
      </c>
      <c r="J172" s="53"/>
      <c r="K172" s="53">
        <v>30</v>
      </c>
      <c r="L172" s="53"/>
      <c r="M172" s="77"/>
      <c r="N172" s="53"/>
      <c r="O172" s="53">
        <v>20</v>
      </c>
      <c r="P172" s="53">
        <v>2</v>
      </c>
      <c r="Q172" s="114">
        <v>1.2</v>
      </c>
      <c r="R172" s="115">
        <v>0.8</v>
      </c>
      <c r="U172" s="200"/>
    </row>
    <row r="173" spans="1:21" ht="21.75" customHeight="1">
      <c r="A173" s="23">
        <v>2</v>
      </c>
      <c r="B173" s="229"/>
      <c r="C173" s="21">
        <v>1</v>
      </c>
      <c r="D173" s="62" t="s">
        <v>97</v>
      </c>
      <c r="E173" s="55" t="s">
        <v>104</v>
      </c>
      <c r="F173" s="88" t="s">
        <v>110</v>
      </c>
      <c r="G173" s="77" t="s">
        <v>43</v>
      </c>
      <c r="H173" s="53">
        <v>30</v>
      </c>
      <c r="I173" s="73">
        <v>20</v>
      </c>
      <c r="J173" s="69"/>
      <c r="K173" s="69">
        <v>30</v>
      </c>
      <c r="L173" s="69"/>
      <c r="M173" s="74"/>
      <c r="N173" s="69"/>
      <c r="O173" s="69">
        <v>20</v>
      </c>
      <c r="P173" s="69">
        <v>2</v>
      </c>
      <c r="Q173" s="114">
        <v>1.2</v>
      </c>
      <c r="R173" s="115">
        <v>0.8</v>
      </c>
      <c r="U173" s="200"/>
    </row>
    <row r="174" spans="1:21" ht="12.75" customHeight="1">
      <c r="A174" s="23">
        <v>3</v>
      </c>
      <c r="B174" s="229"/>
      <c r="C174" s="21">
        <v>2</v>
      </c>
      <c r="D174" s="62" t="s">
        <v>115</v>
      </c>
      <c r="E174" s="54" t="s">
        <v>124</v>
      </c>
      <c r="F174" s="26" t="s">
        <v>110</v>
      </c>
      <c r="G174" s="53" t="s">
        <v>44</v>
      </c>
      <c r="H174" s="92">
        <v>30</v>
      </c>
      <c r="I174" s="138">
        <v>45</v>
      </c>
      <c r="J174" s="92">
        <v>30</v>
      </c>
      <c r="K174" s="92"/>
      <c r="L174" s="92"/>
      <c r="M174" s="92"/>
      <c r="N174" s="102"/>
      <c r="O174" s="138">
        <v>45</v>
      </c>
      <c r="P174" s="185">
        <v>3</v>
      </c>
      <c r="Q174" s="146">
        <v>1.2000000000000002</v>
      </c>
      <c r="R174" s="115">
        <v>1.7999999999999998</v>
      </c>
      <c r="U174" s="200"/>
    </row>
    <row r="175" spans="1:21" ht="12.75" customHeight="1">
      <c r="A175" s="23">
        <v>4</v>
      </c>
      <c r="B175" s="234"/>
      <c r="C175" s="21">
        <v>2</v>
      </c>
      <c r="D175" s="83" t="s">
        <v>116</v>
      </c>
      <c r="E175" s="65" t="s">
        <v>125</v>
      </c>
      <c r="F175" s="89" t="s">
        <v>110</v>
      </c>
      <c r="G175" s="74" t="s">
        <v>42</v>
      </c>
      <c r="H175" s="53">
        <v>30</v>
      </c>
      <c r="I175" s="81">
        <v>20</v>
      </c>
      <c r="J175" s="53"/>
      <c r="K175" s="53">
        <v>30</v>
      </c>
      <c r="L175" s="53"/>
      <c r="M175" s="53"/>
      <c r="N175" s="53"/>
      <c r="O175" s="81">
        <v>20</v>
      </c>
      <c r="P175" s="115">
        <v>2</v>
      </c>
      <c r="Q175" s="114">
        <v>1.2</v>
      </c>
      <c r="R175" s="115">
        <v>0.8</v>
      </c>
      <c r="U175" s="200"/>
    </row>
    <row r="176" spans="1:21" ht="12.75" customHeight="1">
      <c r="A176" s="23">
        <v>5</v>
      </c>
      <c r="B176" s="233" t="s">
        <v>15</v>
      </c>
      <c r="C176" s="21">
        <v>3</v>
      </c>
      <c r="D176" s="85" t="s">
        <v>131</v>
      </c>
      <c r="E176" s="84" t="s">
        <v>141</v>
      </c>
      <c r="F176" s="26" t="s">
        <v>110</v>
      </c>
      <c r="G176" s="77" t="s">
        <v>43</v>
      </c>
      <c r="H176" s="53">
        <v>15</v>
      </c>
      <c r="I176" s="52">
        <v>10</v>
      </c>
      <c r="J176" s="94"/>
      <c r="K176" s="70"/>
      <c r="L176" s="70">
        <v>15</v>
      </c>
      <c r="M176" s="100"/>
      <c r="N176" s="100"/>
      <c r="O176" s="100">
        <v>10</v>
      </c>
      <c r="P176" s="116">
        <v>1</v>
      </c>
      <c r="Q176" s="114">
        <v>0.6</v>
      </c>
      <c r="R176" s="115">
        <v>0.4</v>
      </c>
      <c r="U176" s="200"/>
    </row>
    <row r="177" spans="1:21" ht="12.75" customHeight="1">
      <c r="A177" s="23">
        <v>6</v>
      </c>
      <c r="B177" s="229"/>
      <c r="C177" s="21">
        <v>3</v>
      </c>
      <c r="D177" s="118" t="s">
        <v>132</v>
      </c>
      <c r="E177" s="120" t="s">
        <v>50</v>
      </c>
      <c r="F177" s="88" t="s">
        <v>110</v>
      </c>
      <c r="G177" s="123" t="s">
        <v>42</v>
      </c>
      <c r="H177" s="70">
        <v>30</v>
      </c>
      <c r="I177" s="53">
        <v>45</v>
      </c>
      <c r="J177" s="53"/>
      <c r="K177" s="53">
        <v>30</v>
      </c>
      <c r="L177" s="53"/>
      <c r="M177" s="53"/>
      <c r="N177" s="53"/>
      <c r="O177" s="53">
        <v>45</v>
      </c>
      <c r="P177" s="146">
        <v>3</v>
      </c>
      <c r="Q177" s="114">
        <v>1.2000000000000002</v>
      </c>
      <c r="R177" s="115">
        <v>1.7999999999999998</v>
      </c>
      <c r="U177" s="200"/>
    </row>
    <row r="178" spans="1:21" ht="12.75" customHeight="1">
      <c r="A178" s="23">
        <v>7</v>
      </c>
      <c r="B178" s="229"/>
      <c r="C178" s="21">
        <v>3</v>
      </c>
      <c r="D178" s="64" t="s">
        <v>133</v>
      </c>
      <c r="E178" s="86" t="s">
        <v>142</v>
      </c>
      <c r="F178" s="26" t="s">
        <v>110</v>
      </c>
      <c r="G178" s="77" t="s">
        <v>43</v>
      </c>
      <c r="H178" s="53">
        <v>15</v>
      </c>
      <c r="I178" s="52">
        <v>10</v>
      </c>
      <c r="J178" s="69"/>
      <c r="K178" s="69">
        <v>15</v>
      </c>
      <c r="L178" s="69"/>
      <c r="M178" s="52"/>
      <c r="N178" s="52"/>
      <c r="O178" s="52">
        <v>10</v>
      </c>
      <c r="P178" s="115">
        <v>1</v>
      </c>
      <c r="Q178" s="114">
        <v>0.6</v>
      </c>
      <c r="R178" s="115">
        <v>0.4</v>
      </c>
      <c r="U178" s="200"/>
    </row>
    <row r="179" spans="1:21" ht="23.25" customHeight="1">
      <c r="A179" s="23">
        <v>8</v>
      </c>
      <c r="B179" s="234"/>
      <c r="C179" s="21">
        <v>4</v>
      </c>
      <c r="D179" s="62" t="s">
        <v>148</v>
      </c>
      <c r="E179" s="55" t="s">
        <v>153</v>
      </c>
      <c r="F179" s="26" t="s">
        <v>110</v>
      </c>
      <c r="G179" s="52" t="s">
        <v>43</v>
      </c>
      <c r="H179" s="53">
        <v>15</v>
      </c>
      <c r="I179" s="53">
        <v>10</v>
      </c>
      <c r="J179" s="53"/>
      <c r="K179" s="53"/>
      <c r="L179" s="53">
        <v>15</v>
      </c>
      <c r="M179" s="53"/>
      <c r="N179" s="53"/>
      <c r="O179" s="53">
        <v>10</v>
      </c>
      <c r="P179" s="115">
        <v>1</v>
      </c>
      <c r="Q179" s="115">
        <v>0.6</v>
      </c>
      <c r="R179" s="115">
        <v>0.4</v>
      </c>
      <c r="U179" s="200"/>
    </row>
    <row r="180" spans="1:21" ht="21" customHeight="1">
      <c r="A180" s="58">
        <v>9</v>
      </c>
      <c r="B180" s="108" t="s">
        <v>28</v>
      </c>
      <c r="C180" s="21">
        <v>6</v>
      </c>
      <c r="D180" s="62" t="s">
        <v>168</v>
      </c>
      <c r="E180" s="55" t="s">
        <v>172</v>
      </c>
      <c r="F180" s="26" t="s">
        <v>110</v>
      </c>
      <c r="G180" s="53" t="s">
        <v>42</v>
      </c>
      <c r="H180" s="3">
        <v>30</v>
      </c>
      <c r="I180" s="3">
        <v>20</v>
      </c>
      <c r="J180" s="53"/>
      <c r="K180" s="53">
        <v>30</v>
      </c>
      <c r="L180" s="53"/>
      <c r="M180" s="3"/>
      <c r="N180" s="3"/>
      <c r="O180" s="3">
        <v>20</v>
      </c>
      <c r="P180" s="53">
        <v>2</v>
      </c>
      <c r="Q180" s="23">
        <v>1</v>
      </c>
      <c r="R180" s="58">
        <v>1</v>
      </c>
      <c r="U180" s="200"/>
    </row>
    <row r="181" spans="1:21" ht="12.75" customHeight="1">
      <c r="A181" s="246" t="s">
        <v>45</v>
      </c>
      <c r="B181" s="247"/>
      <c r="C181" s="247"/>
      <c r="D181" s="247"/>
      <c r="E181" s="247"/>
      <c r="F181" s="247"/>
      <c r="G181" s="248"/>
      <c r="H181" s="24">
        <f>SUM(H172:H180)</f>
        <v>225</v>
      </c>
      <c r="I181" s="24">
        <f aca="true" t="shared" si="14" ref="I181:R181">SUM(I172:I180)</f>
        <v>200</v>
      </c>
      <c r="J181" s="24">
        <f t="shared" si="14"/>
        <v>30</v>
      </c>
      <c r="K181" s="24">
        <f t="shared" si="14"/>
        <v>165</v>
      </c>
      <c r="L181" s="24">
        <f t="shared" si="14"/>
        <v>30</v>
      </c>
      <c r="M181" s="24">
        <f t="shared" si="14"/>
        <v>0</v>
      </c>
      <c r="N181" s="24">
        <f t="shared" si="14"/>
        <v>0</v>
      </c>
      <c r="O181" s="24">
        <f t="shared" si="14"/>
        <v>200</v>
      </c>
      <c r="P181" s="24">
        <f t="shared" si="14"/>
        <v>17</v>
      </c>
      <c r="Q181" s="24">
        <f t="shared" si="14"/>
        <v>8.799999999999999</v>
      </c>
      <c r="R181" s="24">
        <f t="shared" si="14"/>
        <v>8.200000000000001</v>
      </c>
      <c r="U181" s="200"/>
    </row>
    <row r="182" spans="1:21" ht="12.75" customHeight="1">
      <c r="A182" s="4"/>
      <c r="B182" s="17"/>
      <c r="C182" s="17"/>
      <c r="D182" s="13"/>
      <c r="E182" s="18"/>
      <c r="F182" s="18"/>
      <c r="G182" s="15"/>
      <c r="H182" s="11"/>
      <c r="I182" s="11"/>
      <c r="J182" s="11"/>
      <c r="K182" s="11"/>
      <c r="L182" s="11"/>
      <c r="M182" s="11"/>
      <c r="N182" s="11"/>
      <c r="O182" s="11"/>
      <c r="P182" s="12"/>
      <c r="Q182" s="12"/>
      <c r="R182" s="12"/>
      <c r="U182" s="200"/>
    </row>
    <row r="183" spans="1:21" ht="12.75" customHeight="1">
      <c r="A183" s="228" t="s">
        <v>177</v>
      </c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U183" s="200"/>
    </row>
    <row r="184" spans="1:21" ht="12.75" customHeight="1">
      <c r="A184" s="252" t="s">
        <v>9</v>
      </c>
      <c r="B184" s="225" t="s">
        <v>12</v>
      </c>
      <c r="C184" s="225" t="s">
        <v>23</v>
      </c>
      <c r="D184" s="235" t="s">
        <v>21</v>
      </c>
      <c r="E184" s="218" t="s">
        <v>22</v>
      </c>
      <c r="F184" s="241" t="s">
        <v>56</v>
      </c>
      <c r="G184" s="236" t="s">
        <v>1</v>
      </c>
      <c r="H184" s="218" t="s">
        <v>2</v>
      </c>
      <c r="I184" s="218"/>
      <c r="J184" s="244"/>
      <c r="K184" s="244"/>
      <c r="L184" s="244"/>
      <c r="M184" s="244"/>
      <c r="N184" s="244"/>
      <c r="O184" s="244"/>
      <c r="P184" s="218" t="s">
        <v>0</v>
      </c>
      <c r="Q184" s="218"/>
      <c r="R184" s="218"/>
      <c r="U184" s="200"/>
    </row>
    <row r="185" spans="1:21" ht="29.25" customHeight="1">
      <c r="A185" s="252"/>
      <c r="B185" s="237"/>
      <c r="C185" s="225"/>
      <c r="D185" s="236"/>
      <c r="E185" s="244"/>
      <c r="F185" s="242"/>
      <c r="G185" s="236"/>
      <c r="H185" s="245" t="s">
        <v>3</v>
      </c>
      <c r="I185" s="245"/>
      <c r="J185" s="244" t="s">
        <v>4</v>
      </c>
      <c r="K185" s="244"/>
      <c r="L185" s="244"/>
      <c r="M185" s="244"/>
      <c r="N185" s="244"/>
      <c r="O185" s="244"/>
      <c r="P185" s="245" t="s">
        <v>3</v>
      </c>
      <c r="Q185" s="218" t="s">
        <v>4</v>
      </c>
      <c r="R185" s="218"/>
      <c r="U185" s="200"/>
    </row>
    <row r="186" spans="1:21" ht="45.75" customHeight="1">
      <c r="A186" s="252"/>
      <c r="B186" s="237"/>
      <c r="C186" s="225"/>
      <c r="D186" s="236"/>
      <c r="E186" s="244"/>
      <c r="F186" s="243"/>
      <c r="G186" s="236"/>
      <c r="H186" s="34" t="s">
        <v>210</v>
      </c>
      <c r="I186" s="35" t="s">
        <v>11</v>
      </c>
      <c r="J186" s="36" t="s">
        <v>5</v>
      </c>
      <c r="K186" s="36" t="s">
        <v>6</v>
      </c>
      <c r="L186" s="19" t="s">
        <v>7</v>
      </c>
      <c r="M186" s="36" t="s">
        <v>81</v>
      </c>
      <c r="N186" s="36" t="s">
        <v>82</v>
      </c>
      <c r="O186" s="37" t="s">
        <v>11</v>
      </c>
      <c r="P186" s="245"/>
      <c r="Q186" s="20" t="s">
        <v>10</v>
      </c>
      <c r="R186" s="37" t="s">
        <v>11</v>
      </c>
      <c r="U186" s="200"/>
    </row>
    <row r="187" spans="1:21" ht="23.25" customHeight="1">
      <c r="A187" s="22">
        <v>1</v>
      </c>
      <c r="B187" s="8" t="s">
        <v>13</v>
      </c>
      <c r="C187" s="21">
        <v>2</v>
      </c>
      <c r="D187" s="62" t="s">
        <v>196</v>
      </c>
      <c r="E187" s="119" t="s">
        <v>126</v>
      </c>
      <c r="F187" s="89" t="s">
        <v>110</v>
      </c>
      <c r="G187" s="74" t="s">
        <v>42</v>
      </c>
      <c r="H187" s="69">
        <v>30</v>
      </c>
      <c r="I187" s="81">
        <v>40</v>
      </c>
      <c r="J187" s="69"/>
      <c r="K187" s="69">
        <v>30</v>
      </c>
      <c r="L187" s="69"/>
      <c r="M187" s="69"/>
      <c r="N187" s="69"/>
      <c r="O187" s="81">
        <v>40</v>
      </c>
      <c r="P187" s="110">
        <v>3</v>
      </c>
      <c r="Q187" s="112">
        <v>1.4</v>
      </c>
      <c r="R187" s="115">
        <v>1.6</v>
      </c>
      <c r="U187" s="200"/>
    </row>
    <row r="188" spans="1:21" ht="21" customHeight="1">
      <c r="A188" s="23">
        <v>2</v>
      </c>
      <c r="B188" s="108" t="s">
        <v>15</v>
      </c>
      <c r="C188" s="21">
        <v>4</v>
      </c>
      <c r="D188" s="62" t="s">
        <v>197</v>
      </c>
      <c r="E188" s="119" t="s">
        <v>154</v>
      </c>
      <c r="F188" s="26" t="s">
        <v>110</v>
      </c>
      <c r="G188" s="53" t="s">
        <v>42</v>
      </c>
      <c r="H188" s="81">
        <v>30</v>
      </c>
      <c r="I188" s="53">
        <v>20</v>
      </c>
      <c r="J188" s="53"/>
      <c r="K188" s="53">
        <v>30</v>
      </c>
      <c r="L188" s="53"/>
      <c r="M188" s="53"/>
      <c r="N188" s="53"/>
      <c r="O188" s="53">
        <v>20</v>
      </c>
      <c r="P188" s="115">
        <v>2</v>
      </c>
      <c r="Q188" s="115">
        <v>1.2</v>
      </c>
      <c r="R188" s="115">
        <v>0.8</v>
      </c>
      <c r="U188" s="200"/>
    </row>
    <row r="189" spans="1:21" ht="12.75" customHeight="1">
      <c r="A189" s="246" t="s">
        <v>45</v>
      </c>
      <c r="B189" s="247"/>
      <c r="C189" s="247"/>
      <c r="D189" s="247"/>
      <c r="E189" s="247"/>
      <c r="F189" s="247"/>
      <c r="G189" s="248"/>
      <c r="H189" s="24">
        <f>SUM(H187:H188)</f>
        <v>60</v>
      </c>
      <c r="I189" s="24">
        <f aca="true" t="shared" si="15" ref="I189:Q189">SUM(I187:I188)</f>
        <v>60</v>
      </c>
      <c r="J189" s="24">
        <f t="shared" si="15"/>
        <v>0</v>
      </c>
      <c r="K189" s="24">
        <f t="shared" si="15"/>
        <v>60</v>
      </c>
      <c r="L189" s="24">
        <f t="shared" si="15"/>
        <v>0</v>
      </c>
      <c r="M189" s="24">
        <f t="shared" si="15"/>
        <v>0</v>
      </c>
      <c r="N189" s="24">
        <f t="shared" si="15"/>
        <v>0</v>
      </c>
      <c r="O189" s="24">
        <f t="shared" si="15"/>
        <v>60</v>
      </c>
      <c r="P189" s="24">
        <f t="shared" si="15"/>
        <v>5</v>
      </c>
      <c r="Q189" s="24">
        <f t="shared" si="15"/>
        <v>2.5999999999999996</v>
      </c>
      <c r="R189" s="24">
        <f>SUM(R187:R188)</f>
        <v>2.4000000000000004</v>
      </c>
      <c r="U189" s="200"/>
    </row>
    <row r="190" spans="1:21" ht="12.75" customHeight="1">
      <c r="A190" s="4"/>
      <c r="B190" s="17"/>
      <c r="C190" s="17"/>
      <c r="D190" s="13"/>
      <c r="E190" s="18"/>
      <c r="F190" s="18"/>
      <c r="G190" s="15"/>
      <c r="H190" s="11"/>
      <c r="I190" s="11"/>
      <c r="J190" s="11"/>
      <c r="K190" s="11"/>
      <c r="L190" s="11"/>
      <c r="M190" s="11"/>
      <c r="N190" s="11"/>
      <c r="O190" s="11"/>
      <c r="P190" s="12"/>
      <c r="Q190" s="12"/>
      <c r="R190" s="12"/>
      <c r="U190" s="200"/>
    </row>
    <row r="191" spans="1:21" ht="12.75" customHeight="1">
      <c r="A191" s="228" t="s">
        <v>189</v>
      </c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U191" s="200"/>
    </row>
    <row r="192" spans="1:21" ht="12.75" customHeight="1">
      <c r="A192" s="252" t="s">
        <v>9</v>
      </c>
      <c r="B192" s="225" t="s">
        <v>12</v>
      </c>
      <c r="C192" s="225" t="s">
        <v>23</v>
      </c>
      <c r="D192" s="235" t="s">
        <v>21</v>
      </c>
      <c r="E192" s="218" t="s">
        <v>22</v>
      </c>
      <c r="F192" s="241" t="s">
        <v>56</v>
      </c>
      <c r="G192" s="236" t="s">
        <v>1</v>
      </c>
      <c r="H192" s="218" t="s">
        <v>2</v>
      </c>
      <c r="I192" s="218"/>
      <c r="J192" s="244"/>
      <c r="K192" s="244"/>
      <c r="L192" s="244"/>
      <c r="M192" s="244"/>
      <c r="N192" s="244"/>
      <c r="O192" s="244"/>
      <c r="P192" s="218" t="s">
        <v>0</v>
      </c>
      <c r="Q192" s="218"/>
      <c r="R192" s="218"/>
      <c r="U192" s="200"/>
    </row>
    <row r="193" spans="1:21" ht="39" customHeight="1">
      <c r="A193" s="252"/>
      <c r="B193" s="237"/>
      <c r="C193" s="225"/>
      <c r="D193" s="236"/>
      <c r="E193" s="244"/>
      <c r="F193" s="242"/>
      <c r="G193" s="236"/>
      <c r="H193" s="245" t="s">
        <v>3</v>
      </c>
      <c r="I193" s="245"/>
      <c r="J193" s="244" t="s">
        <v>4</v>
      </c>
      <c r="K193" s="244"/>
      <c r="L193" s="244"/>
      <c r="M193" s="244"/>
      <c r="N193" s="244"/>
      <c r="O193" s="244"/>
      <c r="P193" s="245" t="s">
        <v>3</v>
      </c>
      <c r="Q193" s="218" t="s">
        <v>4</v>
      </c>
      <c r="R193" s="218"/>
      <c r="U193" s="200"/>
    </row>
    <row r="194" spans="1:21" ht="50.25" customHeight="1">
      <c r="A194" s="252"/>
      <c r="B194" s="237"/>
      <c r="C194" s="225"/>
      <c r="D194" s="236"/>
      <c r="E194" s="244"/>
      <c r="F194" s="243"/>
      <c r="G194" s="236"/>
      <c r="H194" s="34" t="s">
        <v>210</v>
      </c>
      <c r="I194" s="35" t="s">
        <v>11</v>
      </c>
      <c r="J194" s="36" t="s">
        <v>5</v>
      </c>
      <c r="K194" s="36" t="s">
        <v>6</v>
      </c>
      <c r="L194" s="19" t="s">
        <v>7</v>
      </c>
      <c r="M194" s="36" t="s">
        <v>81</v>
      </c>
      <c r="N194" s="36" t="s">
        <v>82</v>
      </c>
      <c r="O194" s="37" t="s">
        <v>11</v>
      </c>
      <c r="P194" s="245"/>
      <c r="Q194" s="20" t="s">
        <v>10</v>
      </c>
      <c r="R194" s="37" t="s">
        <v>11</v>
      </c>
      <c r="U194" s="200"/>
    </row>
    <row r="195" spans="1:21" ht="12.75" customHeight="1">
      <c r="A195" s="22">
        <v>1</v>
      </c>
      <c r="B195" s="233" t="s">
        <v>13</v>
      </c>
      <c r="C195" s="21">
        <v>1</v>
      </c>
      <c r="D195" s="62" t="s">
        <v>98</v>
      </c>
      <c r="E195" s="54" t="s">
        <v>105</v>
      </c>
      <c r="F195" s="29" t="s">
        <v>188</v>
      </c>
      <c r="G195" s="52" t="s">
        <v>42</v>
      </c>
      <c r="H195" s="53">
        <v>30</v>
      </c>
      <c r="I195" s="53">
        <v>40</v>
      </c>
      <c r="J195" s="53"/>
      <c r="K195" s="53">
        <v>30</v>
      </c>
      <c r="L195" s="53"/>
      <c r="M195" s="53"/>
      <c r="N195" s="53"/>
      <c r="O195" s="53">
        <v>40</v>
      </c>
      <c r="P195" s="53">
        <v>3</v>
      </c>
      <c r="Q195" s="115">
        <v>1.4</v>
      </c>
      <c r="R195" s="115">
        <v>1.6</v>
      </c>
      <c r="U195" s="200"/>
    </row>
    <row r="196" spans="1:21" ht="15" customHeight="1">
      <c r="A196" s="23">
        <v>2</v>
      </c>
      <c r="B196" s="229"/>
      <c r="C196" s="21">
        <v>1</v>
      </c>
      <c r="D196" s="62" t="s">
        <v>99</v>
      </c>
      <c r="E196" s="55" t="s">
        <v>204</v>
      </c>
      <c r="F196" s="29" t="s">
        <v>188</v>
      </c>
      <c r="G196" s="52" t="s">
        <v>42</v>
      </c>
      <c r="H196" s="53">
        <v>30</v>
      </c>
      <c r="I196" s="53">
        <v>20</v>
      </c>
      <c r="J196" s="53"/>
      <c r="K196" s="53">
        <v>30</v>
      </c>
      <c r="L196" s="53"/>
      <c r="M196" s="53"/>
      <c r="N196" s="53"/>
      <c r="O196" s="53">
        <v>20</v>
      </c>
      <c r="P196" s="53">
        <v>2</v>
      </c>
      <c r="Q196" s="115">
        <v>1.2</v>
      </c>
      <c r="R196" s="115">
        <v>0.8</v>
      </c>
      <c r="U196" s="200"/>
    </row>
    <row r="197" spans="1:21" ht="14.25" customHeight="1">
      <c r="A197" s="23">
        <v>3</v>
      </c>
      <c r="B197" s="234"/>
      <c r="C197" s="21">
        <v>2</v>
      </c>
      <c r="D197" s="62" t="s">
        <v>117</v>
      </c>
      <c r="E197" s="55" t="s">
        <v>204</v>
      </c>
      <c r="F197" s="29" t="s">
        <v>188</v>
      </c>
      <c r="G197" s="52" t="s">
        <v>42</v>
      </c>
      <c r="H197" s="53">
        <v>30</v>
      </c>
      <c r="I197" s="52">
        <v>20</v>
      </c>
      <c r="J197" s="53"/>
      <c r="K197" s="53">
        <v>30</v>
      </c>
      <c r="L197" s="53"/>
      <c r="M197" s="53"/>
      <c r="N197" s="155"/>
      <c r="O197" s="52">
        <v>20</v>
      </c>
      <c r="P197" s="115">
        <v>2</v>
      </c>
      <c r="Q197" s="115">
        <v>1.2</v>
      </c>
      <c r="R197" s="115">
        <v>0.8</v>
      </c>
      <c r="U197" s="200"/>
    </row>
    <row r="198" spans="1:21" ht="21.75" customHeight="1">
      <c r="A198" s="23">
        <v>4</v>
      </c>
      <c r="B198" s="233" t="s">
        <v>15</v>
      </c>
      <c r="C198" s="21">
        <v>3</v>
      </c>
      <c r="D198" s="62" t="s">
        <v>134</v>
      </c>
      <c r="E198" s="54" t="s">
        <v>143</v>
      </c>
      <c r="F198" s="29" t="s">
        <v>188</v>
      </c>
      <c r="G198" s="52" t="s">
        <v>43</v>
      </c>
      <c r="H198" s="53">
        <v>30</v>
      </c>
      <c r="I198" s="53">
        <v>20</v>
      </c>
      <c r="J198" s="53">
        <v>30</v>
      </c>
      <c r="K198" s="53"/>
      <c r="L198" s="53"/>
      <c r="M198" s="53"/>
      <c r="N198" s="53"/>
      <c r="O198" s="53">
        <v>20</v>
      </c>
      <c r="P198" s="115">
        <v>2</v>
      </c>
      <c r="Q198" s="115">
        <v>1.2</v>
      </c>
      <c r="R198" s="115">
        <v>0.8</v>
      </c>
      <c r="U198" s="200"/>
    </row>
    <row r="199" spans="1:21" ht="12.75" customHeight="1">
      <c r="A199" s="23">
        <v>5</v>
      </c>
      <c r="B199" s="229"/>
      <c r="C199" s="21">
        <v>3</v>
      </c>
      <c r="D199" s="62" t="s">
        <v>135</v>
      </c>
      <c r="E199" s="55" t="s">
        <v>144</v>
      </c>
      <c r="F199" s="29" t="s">
        <v>188</v>
      </c>
      <c r="G199" s="52" t="s">
        <v>42</v>
      </c>
      <c r="H199" s="53">
        <v>30</v>
      </c>
      <c r="I199" s="53">
        <v>20</v>
      </c>
      <c r="J199" s="53"/>
      <c r="K199" s="53">
        <v>30</v>
      </c>
      <c r="L199" s="53"/>
      <c r="M199" s="53"/>
      <c r="N199" s="53"/>
      <c r="O199" s="53">
        <v>20</v>
      </c>
      <c r="P199" s="115">
        <v>2</v>
      </c>
      <c r="Q199" s="115">
        <v>1.2</v>
      </c>
      <c r="R199" s="115">
        <v>0.8</v>
      </c>
      <c r="U199" s="200"/>
    </row>
    <row r="200" spans="1:21" ht="21" customHeight="1">
      <c r="A200" s="23">
        <v>6</v>
      </c>
      <c r="B200" s="234"/>
      <c r="C200" s="21">
        <v>4</v>
      </c>
      <c r="D200" s="62" t="s">
        <v>149</v>
      </c>
      <c r="E200" s="54" t="s">
        <v>155</v>
      </c>
      <c r="F200" s="29" t="s">
        <v>188</v>
      </c>
      <c r="G200" s="52" t="s">
        <v>43</v>
      </c>
      <c r="H200" s="53">
        <v>15</v>
      </c>
      <c r="I200" s="53">
        <v>25</v>
      </c>
      <c r="J200" s="53"/>
      <c r="K200" s="53">
        <v>15</v>
      </c>
      <c r="L200" s="53"/>
      <c r="M200" s="53"/>
      <c r="N200" s="53"/>
      <c r="O200" s="53">
        <v>25</v>
      </c>
      <c r="P200" s="115">
        <v>2</v>
      </c>
      <c r="Q200" s="115">
        <v>1</v>
      </c>
      <c r="R200" s="115">
        <v>1</v>
      </c>
      <c r="U200" s="200"/>
    </row>
    <row r="201" spans="1:21" ht="24" customHeight="1">
      <c r="A201" s="23">
        <v>7</v>
      </c>
      <c r="B201" s="107" t="s">
        <v>28</v>
      </c>
      <c r="C201" s="21">
        <v>5</v>
      </c>
      <c r="D201" s="62" t="s">
        <v>157</v>
      </c>
      <c r="E201" s="54" t="s">
        <v>164</v>
      </c>
      <c r="F201" s="29" t="s">
        <v>188</v>
      </c>
      <c r="G201" s="52" t="s">
        <v>42</v>
      </c>
      <c r="H201" s="52">
        <v>30</v>
      </c>
      <c r="I201" s="52">
        <v>20</v>
      </c>
      <c r="J201" s="53"/>
      <c r="K201" s="53">
        <v>30</v>
      </c>
      <c r="L201" s="53"/>
      <c r="M201" s="52"/>
      <c r="N201" s="52"/>
      <c r="O201" s="52">
        <v>20</v>
      </c>
      <c r="P201" s="53">
        <v>2</v>
      </c>
      <c r="Q201" s="115">
        <v>1.2</v>
      </c>
      <c r="R201" s="115">
        <v>0.8</v>
      </c>
      <c r="U201" s="200"/>
    </row>
    <row r="202" spans="1:21" ht="12.75" customHeight="1">
      <c r="A202" s="246" t="s">
        <v>45</v>
      </c>
      <c r="B202" s="247"/>
      <c r="C202" s="247"/>
      <c r="D202" s="247"/>
      <c r="E202" s="247"/>
      <c r="F202" s="247"/>
      <c r="G202" s="248"/>
      <c r="H202" s="24">
        <f>SUM(H195:H201)</f>
        <v>195</v>
      </c>
      <c r="I202" s="24">
        <f aca="true" t="shared" si="16" ref="I202:R202">SUM(I195:I201)</f>
        <v>165</v>
      </c>
      <c r="J202" s="24">
        <f t="shared" si="16"/>
        <v>30</v>
      </c>
      <c r="K202" s="24">
        <f t="shared" si="16"/>
        <v>165</v>
      </c>
      <c r="L202" s="24">
        <f t="shared" si="16"/>
        <v>0</v>
      </c>
      <c r="M202" s="24">
        <f t="shared" si="16"/>
        <v>0</v>
      </c>
      <c r="N202" s="24">
        <f t="shared" si="16"/>
        <v>0</v>
      </c>
      <c r="O202" s="24">
        <f t="shared" si="16"/>
        <v>165</v>
      </c>
      <c r="P202" s="24">
        <f t="shared" si="16"/>
        <v>15</v>
      </c>
      <c r="Q202" s="24">
        <f t="shared" si="16"/>
        <v>8.4</v>
      </c>
      <c r="R202" s="24">
        <f t="shared" si="16"/>
        <v>6.6</v>
      </c>
      <c r="U202" s="200"/>
    </row>
    <row r="203" spans="1:21" ht="12.75" customHeight="1">
      <c r="A203" s="4"/>
      <c r="B203" s="17"/>
      <c r="C203" s="17"/>
      <c r="D203" s="13"/>
      <c r="E203" s="18"/>
      <c r="F203" s="18"/>
      <c r="G203" s="15"/>
      <c r="H203" s="11"/>
      <c r="I203" s="11"/>
      <c r="J203" s="11"/>
      <c r="K203" s="11"/>
      <c r="L203" s="11"/>
      <c r="M203" s="11"/>
      <c r="N203" s="11"/>
      <c r="O203" s="11"/>
      <c r="P203" s="12"/>
      <c r="Q203" s="12"/>
      <c r="R203" s="12"/>
      <c r="U203" s="200"/>
    </row>
    <row r="204" spans="1:21" ht="12.75" customHeight="1">
      <c r="A204" s="228" t="s">
        <v>190</v>
      </c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U204" s="200"/>
    </row>
    <row r="205" spans="1:21" ht="12.75" customHeight="1">
      <c r="A205" s="252" t="s">
        <v>9</v>
      </c>
      <c r="B205" s="225" t="s">
        <v>12</v>
      </c>
      <c r="C205" s="225" t="s">
        <v>23</v>
      </c>
      <c r="D205" s="235" t="s">
        <v>21</v>
      </c>
      <c r="E205" s="218" t="s">
        <v>22</v>
      </c>
      <c r="F205" s="241" t="s">
        <v>56</v>
      </c>
      <c r="G205" s="236" t="s">
        <v>1</v>
      </c>
      <c r="H205" s="218" t="s">
        <v>2</v>
      </c>
      <c r="I205" s="218"/>
      <c r="J205" s="244"/>
      <c r="K205" s="244"/>
      <c r="L205" s="244"/>
      <c r="M205" s="244"/>
      <c r="N205" s="244"/>
      <c r="O205" s="244"/>
      <c r="P205" s="218" t="s">
        <v>0</v>
      </c>
      <c r="Q205" s="218"/>
      <c r="R205" s="218"/>
      <c r="U205" s="200"/>
    </row>
    <row r="206" spans="1:21" ht="29.25" customHeight="1">
      <c r="A206" s="252"/>
      <c r="B206" s="237"/>
      <c r="C206" s="225"/>
      <c r="D206" s="236"/>
      <c r="E206" s="244"/>
      <c r="F206" s="242"/>
      <c r="G206" s="236"/>
      <c r="H206" s="245" t="s">
        <v>3</v>
      </c>
      <c r="I206" s="245"/>
      <c r="J206" s="244" t="s">
        <v>4</v>
      </c>
      <c r="K206" s="244"/>
      <c r="L206" s="244"/>
      <c r="M206" s="244"/>
      <c r="N206" s="244"/>
      <c r="O206" s="244"/>
      <c r="P206" s="245" t="s">
        <v>3</v>
      </c>
      <c r="Q206" s="218" t="s">
        <v>4</v>
      </c>
      <c r="R206" s="218"/>
      <c r="U206" s="200"/>
    </row>
    <row r="207" spans="1:21" ht="45" customHeight="1">
      <c r="A207" s="252"/>
      <c r="B207" s="237"/>
      <c r="C207" s="225"/>
      <c r="D207" s="236"/>
      <c r="E207" s="244"/>
      <c r="F207" s="243"/>
      <c r="G207" s="236"/>
      <c r="H207" s="34" t="s">
        <v>210</v>
      </c>
      <c r="I207" s="35" t="s">
        <v>11</v>
      </c>
      <c r="J207" s="36" t="s">
        <v>5</v>
      </c>
      <c r="K207" s="36" t="s">
        <v>6</v>
      </c>
      <c r="L207" s="19" t="s">
        <v>7</v>
      </c>
      <c r="M207" s="36" t="s">
        <v>81</v>
      </c>
      <c r="N207" s="36" t="s">
        <v>82</v>
      </c>
      <c r="O207" s="37" t="s">
        <v>11</v>
      </c>
      <c r="P207" s="245"/>
      <c r="Q207" s="20" t="s">
        <v>10</v>
      </c>
      <c r="R207" s="37" t="s">
        <v>11</v>
      </c>
      <c r="U207" s="200"/>
    </row>
    <row r="208" spans="1:21" ht="26.25" customHeight="1">
      <c r="A208" s="22">
        <v>1</v>
      </c>
      <c r="B208" s="229" t="s">
        <v>28</v>
      </c>
      <c r="C208" s="21">
        <v>5</v>
      </c>
      <c r="D208" s="62" t="s">
        <v>195</v>
      </c>
      <c r="E208" s="119" t="s">
        <v>165</v>
      </c>
      <c r="F208" s="29" t="s">
        <v>188</v>
      </c>
      <c r="G208" s="77" t="s">
        <v>43</v>
      </c>
      <c r="H208" s="53">
        <v>15</v>
      </c>
      <c r="I208" s="77">
        <v>25</v>
      </c>
      <c r="J208" s="53"/>
      <c r="K208" s="53">
        <v>15</v>
      </c>
      <c r="L208" s="53"/>
      <c r="M208" s="53"/>
      <c r="N208" s="53"/>
      <c r="O208" s="77">
        <v>25</v>
      </c>
      <c r="P208" s="115">
        <v>2</v>
      </c>
      <c r="Q208" s="114">
        <v>1</v>
      </c>
      <c r="R208" s="115">
        <v>1</v>
      </c>
      <c r="U208" s="200"/>
    </row>
    <row r="209" spans="1:21" ht="56.25" customHeight="1">
      <c r="A209" s="22">
        <v>2</v>
      </c>
      <c r="B209" s="234"/>
      <c r="C209" s="21">
        <v>6</v>
      </c>
      <c r="D209" s="109" t="s">
        <v>237</v>
      </c>
      <c r="E209" s="120" t="s">
        <v>249</v>
      </c>
      <c r="F209" s="98" t="s">
        <v>188</v>
      </c>
      <c r="G209" s="75" t="s">
        <v>42</v>
      </c>
      <c r="H209" s="69">
        <v>30</v>
      </c>
      <c r="I209" s="69">
        <v>20</v>
      </c>
      <c r="J209" s="73"/>
      <c r="K209" s="69">
        <v>30</v>
      </c>
      <c r="L209" s="69"/>
      <c r="M209" s="69"/>
      <c r="N209" s="69"/>
      <c r="O209" s="69">
        <v>20</v>
      </c>
      <c r="P209" s="112">
        <v>2</v>
      </c>
      <c r="Q209" s="111">
        <v>1.2</v>
      </c>
      <c r="R209" s="112">
        <v>0.8</v>
      </c>
      <c r="U209" s="200"/>
    </row>
    <row r="210" spans="1:21" ht="12.75" customHeight="1">
      <c r="A210" s="246" t="s">
        <v>45</v>
      </c>
      <c r="B210" s="247"/>
      <c r="C210" s="247"/>
      <c r="D210" s="247"/>
      <c r="E210" s="247"/>
      <c r="F210" s="247"/>
      <c r="G210" s="248"/>
      <c r="H210" s="24">
        <f>SUM(H208:H209)</f>
        <v>45</v>
      </c>
      <c r="I210" s="24">
        <f aca="true" t="shared" si="17" ref="I210:R210">SUM(I208:I209)</f>
        <v>45</v>
      </c>
      <c r="J210" s="24">
        <f t="shared" si="17"/>
        <v>0</v>
      </c>
      <c r="K210" s="24">
        <f t="shared" si="17"/>
        <v>45</v>
      </c>
      <c r="L210" s="24">
        <f t="shared" si="17"/>
        <v>0</v>
      </c>
      <c r="M210" s="24">
        <f t="shared" si="17"/>
        <v>0</v>
      </c>
      <c r="N210" s="24">
        <f t="shared" si="17"/>
        <v>0</v>
      </c>
      <c r="O210" s="24">
        <f t="shared" si="17"/>
        <v>45</v>
      </c>
      <c r="P210" s="24">
        <f t="shared" si="17"/>
        <v>4</v>
      </c>
      <c r="Q210" s="24">
        <f t="shared" si="17"/>
        <v>2.2</v>
      </c>
      <c r="R210" s="24">
        <f t="shared" si="17"/>
        <v>1.8</v>
      </c>
      <c r="U210" s="200"/>
    </row>
    <row r="211" spans="1:21" ht="12.75" customHeight="1">
      <c r="A211" s="170"/>
      <c r="B211" s="171"/>
      <c r="C211" s="171"/>
      <c r="D211" s="171"/>
      <c r="E211" s="171"/>
      <c r="F211" s="171"/>
      <c r="G211" s="171"/>
      <c r="H211" s="169"/>
      <c r="I211"/>
      <c r="J211"/>
      <c r="K211"/>
      <c r="L211"/>
      <c r="M211"/>
      <c r="N211"/>
      <c r="O211"/>
      <c r="P211"/>
      <c r="Q211"/>
      <c r="R211"/>
      <c r="U211" s="200"/>
    </row>
    <row r="212" spans="1:21" ht="12.75" customHeight="1">
      <c r="A212" s="228" t="s">
        <v>226</v>
      </c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U212" s="200"/>
    </row>
    <row r="213" spans="1:21" ht="12.75" customHeight="1">
      <c r="A213" s="252" t="s">
        <v>9</v>
      </c>
      <c r="B213" s="225" t="s">
        <v>12</v>
      </c>
      <c r="C213" s="225" t="s">
        <v>23</v>
      </c>
      <c r="D213" s="235" t="s">
        <v>21</v>
      </c>
      <c r="E213" s="218" t="s">
        <v>22</v>
      </c>
      <c r="F213" s="241" t="s">
        <v>56</v>
      </c>
      <c r="G213" s="236" t="s">
        <v>1</v>
      </c>
      <c r="H213" s="218" t="s">
        <v>2</v>
      </c>
      <c r="I213" s="218"/>
      <c r="J213" s="244"/>
      <c r="K213" s="244"/>
      <c r="L213" s="244"/>
      <c r="M213" s="244"/>
      <c r="N213" s="244"/>
      <c r="O213" s="244"/>
      <c r="P213" s="218" t="s">
        <v>0</v>
      </c>
      <c r="Q213" s="218"/>
      <c r="R213" s="218"/>
      <c r="U213" s="200"/>
    </row>
    <row r="214" spans="1:21" ht="29.25" customHeight="1">
      <c r="A214" s="252"/>
      <c r="B214" s="237"/>
      <c r="C214" s="225"/>
      <c r="D214" s="236"/>
      <c r="E214" s="244"/>
      <c r="F214" s="242"/>
      <c r="G214" s="236"/>
      <c r="H214" s="245" t="s">
        <v>3</v>
      </c>
      <c r="I214" s="245"/>
      <c r="J214" s="244" t="s">
        <v>4</v>
      </c>
      <c r="K214" s="244"/>
      <c r="L214" s="244"/>
      <c r="M214" s="244"/>
      <c r="N214" s="244"/>
      <c r="O214" s="244"/>
      <c r="P214" s="245" t="s">
        <v>3</v>
      </c>
      <c r="Q214" s="218" t="s">
        <v>4</v>
      </c>
      <c r="R214" s="218"/>
      <c r="U214" s="200"/>
    </row>
    <row r="215" spans="1:21" ht="51" customHeight="1">
      <c r="A215" s="252"/>
      <c r="B215" s="237"/>
      <c r="C215" s="225"/>
      <c r="D215" s="236"/>
      <c r="E215" s="244"/>
      <c r="F215" s="243"/>
      <c r="G215" s="236"/>
      <c r="H215" s="34" t="s">
        <v>210</v>
      </c>
      <c r="I215" s="35" t="s">
        <v>11</v>
      </c>
      <c r="J215" s="36" t="s">
        <v>5</v>
      </c>
      <c r="K215" s="36" t="s">
        <v>6</v>
      </c>
      <c r="L215" s="19" t="s">
        <v>7</v>
      </c>
      <c r="M215" s="36" t="s">
        <v>81</v>
      </c>
      <c r="N215" s="36" t="s">
        <v>82</v>
      </c>
      <c r="O215" s="37" t="s">
        <v>11</v>
      </c>
      <c r="P215" s="245"/>
      <c r="Q215" s="20" t="s">
        <v>10</v>
      </c>
      <c r="R215" s="37" t="s">
        <v>11</v>
      </c>
      <c r="U215" s="200"/>
    </row>
    <row r="216" spans="1:21" ht="23.25" customHeight="1">
      <c r="A216" s="22">
        <v>1</v>
      </c>
      <c r="B216" s="233" t="s">
        <v>15</v>
      </c>
      <c r="C216" s="198">
        <v>4</v>
      </c>
      <c r="D216" s="118" t="s">
        <v>230</v>
      </c>
      <c r="E216" s="177" t="s">
        <v>214</v>
      </c>
      <c r="F216" s="179" t="s">
        <v>216</v>
      </c>
      <c r="G216" s="115" t="s">
        <v>42</v>
      </c>
      <c r="H216" s="115">
        <v>30</v>
      </c>
      <c r="I216" s="115">
        <v>20</v>
      </c>
      <c r="J216" s="115"/>
      <c r="K216" s="115">
        <v>30</v>
      </c>
      <c r="L216" s="115"/>
      <c r="M216" s="115"/>
      <c r="N216" s="115"/>
      <c r="O216" s="115">
        <v>20</v>
      </c>
      <c r="P216" s="115">
        <v>2</v>
      </c>
      <c r="Q216" s="115">
        <v>1.2</v>
      </c>
      <c r="R216" s="115">
        <v>0.8</v>
      </c>
      <c r="U216" s="200"/>
    </row>
    <row r="217" spans="1:21" ht="22.5" customHeight="1">
      <c r="A217" s="23">
        <v>2</v>
      </c>
      <c r="B217" s="234"/>
      <c r="C217" s="198">
        <v>4</v>
      </c>
      <c r="D217" s="118" t="s">
        <v>231</v>
      </c>
      <c r="E217" s="178" t="s">
        <v>215</v>
      </c>
      <c r="F217" s="179" t="s">
        <v>216</v>
      </c>
      <c r="G217" s="115" t="s">
        <v>44</v>
      </c>
      <c r="H217" s="115">
        <v>30</v>
      </c>
      <c r="I217" s="115">
        <v>20</v>
      </c>
      <c r="J217" s="115"/>
      <c r="K217" s="115"/>
      <c r="L217" s="115">
        <v>30</v>
      </c>
      <c r="M217" s="115"/>
      <c r="N217" s="115"/>
      <c r="O217" s="115">
        <v>20</v>
      </c>
      <c r="P217" s="115">
        <v>2</v>
      </c>
      <c r="Q217" s="115">
        <v>1.2</v>
      </c>
      <c r="R217" s="115">
        <v>0.8</v>
      </c>
      <c r="U217" s="200"/>
    </row>
    <row r="218" spans="1:21" ht="15" customHeight="1">
      <c r="A218" s="23">
        <v>3</v>
      </c>
      <c r="B218" s="233" t="s">
        <v>28</v>
      </c>
      <c r="C218" s="198">
        <v>5</v>
      </c>
      <c r="D218" s="118" t="s">
        <v>232</v>
      </c>
      <c r="E218" s="183" t="s">
        <v>217</v>
      </c>
      <c r="F218" s="179" t="s">
        <v>216</v>
      </c>
      <c r="G218" s="113" t="s">
        <v>42</v>
      </c>
      <c r="H218" s="115">
        <v>30</v>
      </c>
      <c r="I218" s="115">
        <v>20</v>
      </c>
      <c r="J218" s="114"/>
      <c r="L218" s="115">
        <v>30</v>
      </c>
      <c r="M218" s="115"/>
      <c r="N218" s="115"/>
      <c r="O218" s="115">
        <v>20</v>
      </c>
      <c r="P218" s="115">
        <v>2</v>
      </c>
      <c r="Q218" s="114">
        <v>1.2</v>
      </c>
      <c r="R218" s="115">
        <v>0.8</v>
      </c>
      <c r="S218" s="152"/>
      <c r="U218" s="200"/>
    </row>
    <row r="219" spans="1:21" ht="15.75" customHeight="1">
      <c r="A219" s="23">
        <v>4</v>
      </c>
      <c r="B219" s="229"/>
      <c r="C219" s="199">
        <v>5</v>
      </c>
      <c r="D219" s="118" t="s">
        <v>233</v>
      </c>
      <c r="E219" s="119" t="s">
        <v>218</v>
      </c>
      <c r="F219" s="179" t="s">
        <v>216</v>
      </c>
      <c r="G219" s="113" t="s">
        <v>42</v>
      </c>
      <c r="H219" s="115">
        <v>30</v>
      </c>
      <c r="I219" s="113">
        <v>45</v>
      </c>
      <c r="J219" s="115"/>
      <c r="K219" s="115">
        <v>30</v>
      </c>
      <c r="L219" s="115"/>
      <c r="M219" s="115"/>
      <c r="N219" s="115"/>
      <c r="O219" s="113">
        <v>45</v>
      </c>
      <c r="P219" s="115">
        <v>3</v>
      </c>
      <c r="Q219" s="114">
        <v>1.2000000000000002</v>
      </c>
      <c r="R219" s="115">
        <v>1.7999999999999998</v>
      </c>
      <c r="S219" s="152"/>
      <c r="U219" s="200"/>
    </row>
    <row r="220" spans="1:21" ht="12.75" customHeight="1">
      <c r="A220" s="23">
        <v>5</v>
      </c>
      <c r="B220" s="234"/>
      <c r="C220" s="198">
        <v>6</v>
      </c>
      <c r="D220" s="118" t="s">
        <v>238</v>
      </c>
      <c r="E220" s="120" t="s">
        <v>220</v>
      </c>
      <c r="F220" s="179" t="s">
        <v>216</v>
      </c>
      <c r="G220" s="115" t="s">
        <v>43</v>
      </c>
      <c r="H220" s="115">
        <v>15</v>
      </c>
      <c r="I220" s="115">
        <v>10</v>
      </c>
      <c r="J220" s="115">
        <v>15</v>
      </c>
      <c r="K220" s="115"/>
      <c r="L220" s="115"/>
      <c r="M220" s="115"/>
      <c r="N220" s="115"/>
      <c r="O220" s="115">
        <v>10</v>
      </c>
      <c r="P220" s="115">
        <v>1</v>
      </c>
      <c r="Q220" s="115">
        <v>0.6</v>
      </c>
      <c r="R220" s="115">
        <v>0.4</v>
      </c>
      <c r="U220" s="200"/>
    </row>
    <row r="221" spans="1:21" ht="12.75" customHeight="1">
      <c r="A221" s="246" t="s">
        <v>45</v>
      </c>
      <c r="B221" s="247"/>
      <c r="C221" s="247"/>
      <c r="D221" s="247"/>
      <c r="E221" s="247"/>
      <c r="F221" s="247"/>
      <c r="G221" s="248"/>
      <c r="H221" s="24">
        <f>SUM(H216:H220)</f>
        <v>135</v>
      </c>
      <c r="I221" s="24">
        <f aca="true" t="shared" si="18" ref="I221:R221">SUM(I216:I220)</f>
        <v>115</v>
      </c>
      <c r="J221" s="24">
        <f t="shared" si="18"/>
        <v>15</v>
      </c>
      <c r="K221" s="24">
        <f t="shared" si="18"/>
        <v>60</v>
      </c>
      <c r="L221" s="24">
        <f t="shared" si="18"/>
        <v>60</v>
      </c>
      <c r="M221" s="24">
        <f t="shared" si="18"/>
        <v>0</v>
      </c>
      <c r="N221" s="24">
        <f t="shared" si="18"/>
        <v>0</v>
      </c>
      <c r="O221" s="24">
        <f t="shared" si="18"/>
        <v>115</v>
      </c>
      <c r="P221" s="24">
        <f t="shared" si="18"/>
        <v>10</v>
      </c>
      <c r="Q221" s="24">
        <f t="shared" si="18"/>
        <v>5.3999999999999995</v>
      </c>
      <c r="R221" s="24">
        <f t="shared" si="18"/>
        <v>4.6000000000000005</v>
      </c>
      <c r="U221" s="200"/>
    </row>
    <row r="222" spans="1:21" ht="15" customHeight="1">
      <c r="A222" s="4"/>
      <c r="B222" s="17"/>
      <c r="C222" s="17"/>
      <c r="D222" s="13"/>
      <c r="E222" s="18"/>
      <c r="F222" s="18"/>
      <c r="G222" s="15"/>
      <c r="H222" s="11"/>
      <c r="I222" s="11"/>
      <c r="J222" s="11"/>
      <c r="K222" s="11"/>
      <c r="L222" s="11"/>
      <c r="M222" s="11"/>
      <c r="N222" s="11"/>
      <c r="O222" s="11"/>
      <c r="P222" s="12"/>
      <c r="Q222" s="12"/>
      <c r="R222" s="12"/>
      <c r="U222" s="200"/>
    </row>
    <row r="223" spans="1:21" ht="12" customHeight="1">
      <c r="A223" s="228" t="s">
        <v>227</v>
      </c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U223" s="200"/>
    </row>
    <row r="224" spans="1:21" ht="12.75" customHeight="1">
      <c r="A224" s="252" t="s">
        <v>9</v>
      </c>
      <c r="B224" s="225" t="s">
        <v>12</v>
      </c>
      <c r="C224" s="225" t="s">
        <v>23</v>
      </c>
      <c r="D224" s="235" t="s">
        <v>21</v>
      </c>
      <c r="E224" s="218" t="s">
        <v>22</v>
      </c>
      <c r="F224" s="241" t="s">
        <v>56</v>
      </c>
      <c r="G224" s="236" t="s">
        <v>1</v>
      </c>
      <c r="H224" s="218" t="s">
        <v>2</v>
      </c>
      <c r="I224" s="218"/>
      <c r="J224" s="244"/>
      <c r="K224" s="244"/>
      <c r="L224" s="244"/>
      <c r="M224" s="244"/>
      <c r="N224" s="244"/>
      <c r="O224" s="244"/>
      <c r="P224" s="218" t="s">
        <v>0</v>
      </c>
      <c r="Q224" s="218"/>
      <c r="R224" s="218"/>
      <c r="U224" s="200"/>
    </row>
    <row r="225" spans="1:21" ht="33.75" customHeight="1">
      <c r="A225" s="252"/>
      <c r="B225" s="237"/>
      <c r="C225" s="225"/>
      <c r="D225" s="236"/>
      <c r="E225" s="244"/>
      <c r="F225" s="242"/>
      <c r="G225" s="236"/>
      <c r="H225" s="245" t="s">
        <v>3</v>
      </c>
      <c r="I225" s="245"/>
      <c r="J225" s="244" t="s">
        <v>4</v>
      </c>
      <c r="K225" s="244"/>
      <c r="L225" s="244"/>
      <c r="M225" s="244"/>
      <c r="N225" s="244"/>
      <c r="O225" s="244"/>
      <c r="P225" s="245" t="s">
        <v>3</v>
      </c>
      <c r="Q225" s="218" t="s">
        <v>4</v>
      </c>
      <c r="R225" s="218"/>
      <c r="U225" s="200"/>
    </row>
    <row r="226" spans="1:21" ht="47.25" customHeight="1">
      <c r="A226" s="252"/>
      <c r="B226" s="237"/>
      <c r="C226" s="225"/>
      <c r="D226" s="236"/>
      <c r="E226" s="244"/>
      <c r="F226" s="243"/>
      <c r="G226" s="236"/>
      <c r="H226" s="34" t="s">
        <v>210</v>
      </c>
      <c r="I226" s="35" t="s">
        <v>11</v>
      </c>
      <c r="J226" s="36" t="s">
        <v>5</v>
      </c>
      <c r="K226" s="36" t="s">
        <v>6</v>
      </c>
      <c r="L226" s="19" t="s">
        <v>7</v>
      </c>
      <c r="M226" s="36" t="s">
        <v>81</v>
      </c>
      <c r="N226" s="36" t="s">
        <v>82</v>
      </c>
      <c r="O226" s="37" t="s">
        <v>11</v>
      </c>
      <c r="P226" s="245"/>
      <c r="Q226" s="20" t="s">
        <v>10</v>
      </c>
      <c r="R226" s="37" t="s">
        <v>11</v>
      </c>
      <c r="U226" s="200"/>
    </row>
    <row r="227" spans="1:21" ht="22.5" customHeight="1">
      <c r="A227" s="23">
        <v>1</v>
      </c>
      <c r="B227" s="229" t="s">
        <v>28</v>
      </c>
      <c r="C227" s="198">
        <v>5</v>
      </c>
      <c r="D227" s="118" t="s">
        <v>234</v>
      </c>
      <c r="E227" s="120" t="s">
        <v>219</v>
      </c>
      <c r="F227" s="179" t="s">
        <v>216</v>
      </c>
      <c r="G227" s="113" t="s">
        <v>43</v>
      </c>
      <c r="H227" s="115">
        <v>15</v>
      </c>
      <c r="I227" s="115">
        <v>25</v>
      </c>
      <c r="J227" s="117"/>
      <c r="K227" s="116">
        <v>15</v>
      </c>
      <c r="L227" s="116"/>
      <c r="M227" s="112"/>
      <c r="N227" s="112"/>
      <c r="O227" s="116">
        <v>25</v>
      </c>
      <c r="P227" s="112">
        <v>2</v>
      </c>
      <c r="Q227" s="114">
        <v>1</v>
      </c>
      <c r="R227" s="115">
        <v>1</v>
      </c>
      <c r="U227" s="200"/>
    </row>
    <row r="228" spans="1:21" ht="22.5" customHeight="1">
      <c r="A228" s="23">
        <v>2</v>
      </c>
      <c r="B228" s="229"/>
      <c r="C228" s="198">
        <v>6</v>
      </c>
      <c r="D228" s="118" t="s">
        <v>235</v>
      </c>
      <c r="E228" s="120" t="s">
        <v>221</v>
      </c>
      <c r="F228" s="179" t="s">
        <v>216</v>
      </c>
      <c r="G228" s="115" t="s">
        <v>42</v>
      </c>
      <c r="H228" s="115">
        <v>30</v>
      </c>
      <c r="I228" s="115">
        <v>20</v>
      </c>
      <c r="J228" s="115"/>
      <c r="K228" s="115">
        <v>30</v>
      </c>
      <c r="L228" s="115"/>
      <c r="M228" s="115"/>
      <c r="N228" s="115"/>
      <c r="O228" s="115">
        <v>20</v>
      </c>
      <c r="P228" s="115">
        <v>2</v>
      </c>
      <c r="Q228" s="115">
        <v>1.2</v>
      </c>
      <c r="R228" s="115">
        <v>0.8</v>
      </c>
      <c r="U228" s="200"/>
    </row>
    <row r="229" spans="1:21" ht="23.25" customHeight="1">
      <c r="A229" s="23">
        <v>3</v>
      </c>
      <c r="B229" s="229"/>
      <c r="C229" s="198">
        <v>6</v>
      </c>
      <c r="D229" s="118" t="s">
        <v>236</v>
      </c>
      <c r="E229" s="119" t="s">
        <v>222</v>
      </c>
      <c r="F229" s="179" t="s">
        <v>216</v>
      </c>
      <c r="G229" s="115" t="s">
        <v>43</v>
      </c>
      <c r="H229" s="115">
        <v>15</v>
      </c>
      <c r="I229" s="115">
        <v>10</v>
      </c>
      <c r="J229" s="115"/>
      <c r="K229" s="115">
        <v>15</v>
      </c>
      <c r="L229" s="115"/>
      <c r="M229" s="115"/>
      <c r="N229" s="115"/>
      <c r="O229" s="115">
        <v>10</v>
      </c>
      <c r="P229" s="115">
        <v>1</v>
      </c>
      <c r="Q229" s="115">
        <v>0.6</v>
      </c>
      <c r="R229" s="115">
        <v>0.4</v>
      </c>
      <c r="U229" s="200"/>
    </row>
    <row r="230" spans="1:21" ht="32.25" customHeight="1">
      <c r="A230" s="23">
        <v>4</v>
      </c>
      <c r="B230" s="229"/>
      <c r="C230" s="198">
        <v>6</v>
      </c>
      <c r="D230" s="118" t="s">
        <v>239</v>
      </c>
      <c r="E230" s="120" t="s">
        <v>223</v>
      </c>
      <c r="F230" s="179" t="s">
        <v>216</v>
      </c>
      <c r="G230" s="115" t="s">
        <v>43</v>
      </c>
      <c r="H230" s="115">
        <v>15</v>
      </c>
      <c r="I230" s="115">
        <v>10</v>
      </c>
      <c r="J230" s="115"/>
      <c r="K230" s="115">
        <v>15</v>
      </c>
      <c r="L230" s="115"/>
      <c r="M230" s="115"/>
      <c r="N230" s="115"/>
      <c r="O230" s="115">
        <v>10</v>
      </c>
      <c r="P230" s="115">
        <v>1</v>
      </c>
      <c r="Q230" s="115">
        <v>0.6</v>
      </c>
      <c r="R230" s="115">
        <v>0.4</v>
      </c>
      <c r="U230" s="200"/>
    </row>
    <row r="231" spans="1:21" ht="17.25" customHeight="1">
      <c r="A231" s="246" t="s">
        <v>45</v>
      </c>
      <c r="B231" s="247"/>
      <c r="C231" s="247"/>
      <c r="D231" s="247"/>
      <c r="E231" s="247"/>
      <c r="F231" s="247"/>
      <c r="G231" s="248"/>
      <c r="H231" s="24">
        <f>SUM(H227:H230)</f>
        <v>75</v>
      </c>
      <c r="I231" s="24">
        <f aca="true" t="shared" si="19" ref="I231:R231">SUM(I227:I230)</f>
        <v>65</v>
      </c>
      <c r="J231" s="24">
        <f t="shared" si="19"/>
        <v>0</v>
      </c>
      <c r="K231" s="24">
        <f t="shared" si="19"/>
        <v>75</v>
      </c>
      <c r="L231" s="24">
        <f t="shared" si="19"/>
        <v>0</v>
      </c>
      <c r="M231" s="24">
        <f t="shared" si="19"/>
        <v>0</v>
      </c>
      <c r="N231" s="24">
        <f t="shared" si="19"/>
        <v>0</v>
      </c>
      <c r="O231" s="24">
        <f t="shared" si="19"/>
        <v>65</v>
      </c>
      <c r="P231" s="24">
        <f t="shared" si="19"/>
        <v>6</v>
      </c>
      <c r="Q231" s="24">
        <f t="shared" si="19"/>
        <v>3.4000000000000004</v>
      </c>
      <c r="R231" s="24">
        <f t="shared" si="19"/>
        <v>2.6</v>
      </c>
      <c r="U231" s="200"/>
    </row>
    <row r="232" spans="1:21" ht="15" customHeight="1">
      <c r="A232" s="4"/>
      <c r="B232" s="17"/>
      <c r="C232" s="17"/>
      <c r="D232" s="13"/>
      <c r="E232" s="18"/>
      <c r="F232" s="18"/>
      <c r="G232" s="15"/>
      <c r="H232" s="11"/>
      <c r="I232" s="11"/>
      <c r="J232" s="11"/>
      <c r="K232" s="11"/>
      <c r="L232" s="11"/>
      <c r="M232" s="11"/>
      <c r="N232" s="11"/>
      <c r="O232" s="11"/>
      <c r="P232" s="12"/>
      <c r="Q232" s="12"/>
      <c r="R232" s="12"/>
      <c r="U232" s="200"/>
    </row>
    <row r="233" spans="1:21" ht="13.5" customHeight="1">
      <c r="A233" s="230" t="s">
        <v>179</v>
      </c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2"/>
      <c r="U233" s="200"/>
    </row>
    <row r="234" spans="1:21" ht="13.5" customHeight="1">
      <c r="A234" s="238" t="s">
        <v>9</v>
      </c>
      <c r="B234" s="259" t="s">
        <v>12</v>
      </c>
      <c r="C234" s="259" t="s">
        <v>23</v>
      </c>
      <c r="D234" s="256" t="s">
        <v>21</v>
      </c>
      <c r="E234" s="249" t="s">
        <v>22</v>
      </c>
      <c r="F234" s="241" t="s">
        <v>56</v>
      </c>
      <c r="G234" s="302" t="s">
        <v>1</v>
      </c>
      <c r="H234" s="226" t="s">
        <v>2</v>
      </c>
      <c r="I234" s="301"/>
      <c r="J234" s="301"/>
      <c r="K234" s="301"/>
      <c r="L234" s="301"/>
      <c r="M234" s="301"/>
      <c r="N234" s="301"/>
      <c r="O234" s="227"/>
      <c r="P234" s="226" t="s">
        <v>0</v>
      </c>
      <c r="Q234" s="301"/>
      <c r="R234" s="227"/>
      <c r="U234" s="200"/>
    </row>
    <row r="235" spans="1:21" ht="30.75" customHeight="1">
      <c r="A235" s="239"/>
      <c r="B235" s="260"/>
      <c r="C235" s="260"/>
      <c r="D235" s="257"/>
      <c r="E235" s="250"/>
      <c r="F235" s="242"/>
      <c r="G235" s="303"/>
      <c r="H235" s="311" t="s">
        <v>3</v>
      </c>
      <c r="I235" s="312"/>
      <c r="J235" s="305" t="s">
        <v>4</v>
      </c>
      <c r="K235" s="306"/>
      <c r="L235" s="306"/>
      <c r="M235" s="306"/>
      <c r="N235" s="306"/>
      <c r="O235" s="307"/>
      <c r="P235" s="299" t="s">
        <v>3</v>
      </c>
      <c r="Q235" s="226" t="s">
        <v>4</v>
      </c>
      <c r="R235" s="227"/>
      <c r="U235" s="200"/>
    </row>
    <row r="236" spans="1:21" ht="45" customHeight="1">
      <c r="A236" s="240"/>
      <c r="B236" s="261"/>
      <c r="C236" s="261"/>
      <c r="D236" s="258"/>
      <c r="E236" s="251"/>
      <c r="F236" s="243"/>
      <c r="G236" s="304"/>
      <c r="H236" s="34" t="s">
        <v>210</v>
      </c>
      <c r="I236" s="35" t="s">
        <v>11</v>
      </c>
      <c r="J236" s="36" t="s">
        <v>5</v>
      </c>
      <c r="K236" s="36" t="s">
        <v>6</v>
      </c>
      <c r="L236" s="19" t="s">
        <v>7</v>
      </c>
      <c r="M236" s="36" t="s">
        <v>81</v>
      </c>
      <c r="N236" s="36" t="s">
        <v>82</v>
      </c>
      <c r="O236" s="37" t="s">
        <v>11</v>
      </c>
      <c r="P236" s="300"/>
      <c r="Q236" s="20" t="s">
        <v>10</v>
      </c>
      <c r="R236" s="37" t="s">
        <v>11</v>
      </c>
      <c r="U236" s="200"/>
    </row>
    <row r="237" spans="1:21" ht="12.75" customHeight="1">
      <c r="A237" s="22">
        <v>1</v>
      </c>
      <c r="B237" s="233" t="s">
        <v>13</v>
      </c>
      <c r="C237" s="21">
        <v>1</v>
      </c>
      <c r="D237" s="62" t="s">
        <v>112</v>
      </c>
      <c r="E237" s="55" t="s">
        <v>106</v>
      </c>
      <c r="F237" s="30" t="s">
        <v>111</v>
      </c>
      <c r="G237" s="52" t="s">
        <v>42</v>
      </c>
      <c r="H237" s="53">
        <v>30</v>
      </c>
      <c r="I237" s="53">
        <v>70</v>
      </c>
      <c r="J237" s="53"/>
      <c r="K237" s="53">
        <v>30</v>
      </c>
      <c r="L237" s="53"/>
      <c r="M237" s="53"/>
      <c r="N237" s="53"/>
      <c r="O237" s="53">
        <v>70</v>
      </c>
      <c r="P237" s="53">
        <v>4</v>
      </c>
      <c r="Q237" s="115">
        <v>1.2</v>
      </c>
      <c r="R237" s="115">
        <v>2.8</v>
      </c>
      <c r="U237" s="200"/>
    </row>
    <row r="238" spans="1:21" ht="12.75" customHeight="1">
      <c r="A238" s="22">
        <v>2</v>
      </c>
      <c r="B238" s="234"/>
      <c r="C238" s="21">
        <v>2</v>
      </c>
      <c r="D238" s="62" t="s">
        <v>118</v>
      </c>
      <c r="E238" s="119" t="s">
        <v>106</v>
      </c>
      <c r="F238" s="30" t="s">
        <v>111</v>
      </c>
      <c r="G238" s="52" t="s">
        <v>42</v>
      </c>
      <c r="H238" s="53">
        <v>30</v>
      </c>
      <c r="I238" s="53">
        <v>70</v>
      </c>
      <c r="J238" s="53"/>
      <c r="K238" s="53">
        <v>30</v>
      </c>
      <c r="L238" s="53"/>
      <c r="M238" s="53"/>
      <c r="N238" s="53"/>
      <c r="O238" s="53">
        <v>70</v>
      </c>
      <c r="P238" s="115">
        <v>4</v>
      </c>
      <c r="Q238" s="115">
        <v>1.2</v>
      </c>
      <c r="R238" s="115">
        <v>2.8</v>
      </c>
      <c r="U238" s="200"/>
    </row>
    <row r="239" spans="1:21" ht="12.75" customHeight="1">
      <c r="A239" s="22">
        <v>3</v>
      </c>
      <c r="B239" s="233" t="s">
        <v>15</v>
      </c>
      <c r="C239" s="21">
        <v>3</v>
      </c>
      <c r="D239" s="62" t="s">
        <v>136</v>
      </c>
      <c r="E239" s="54" t="s">
        <v>106</v>
      </c>
      <c r="F239" s="30" t="s">
        <v>111</v>
      </c>
      <c r="G239" s="52" t="s">
        <v>42</v>
      </c>
      <c r="H239" s="53">
        <v>30</v>
      </c>
      <c r="I239" s="53">
        <v>70</v>
      </c>
      <c r="J239" s="53"/>
      <c r="K239" s="53">
        <v>30</v>
      </c>
      <c r="L239" s="53"/>
      <c r="M239" s="53"/>
      <c r="N239" s="53"/>
      <c r="O239" s="53">
        <v>70</v>
      </c>
      <c r="P239" s="115">
        <v>4</v>
      </c>
      <c r="Q239" s="115">
        <v>1.2</v>
      </c>
      <c r="R239" s="115">
        <v>2.8</v>
      </c>
      <c r="U239" s="200"/>
    </row>
    <row r="240" spans="1:21" ht="12.75" customHeight="1">
      <c r="A240" s="22">
        <v>4</v>
      </c>
      <c r="B240" s="234"/>
      <c r="C240" s="21">
        <v>4</v>
      </c>
      <c r="D240" s="62" t="s">
        <v>150</v>
      </c>
      <c r="E240" s="120" t="s">
        <v>106</v>
      </c>
      <c r="F240" s="30" t="s">
        <v>111</v>
      </c>
      <c r="G240" s="52" t="s">
        <v>42</v>
      </c>
      <c r="H240" s="52">
        <v>30</v>
      </c>
      <c r="I240" s="52">
        <v>70</v>
      </c>
      <c r="J240" s="53"/>
      <c r="K240" s="53">
        <v>30</v>
      </c>
      <c r="L240" s="53"/>
      <c r="M240" s="52"/>
      <c r="N240" s="52"/>
      <c r="O240" s="52">
        <v>70</v>
      </c>
      <c r="P240" s="115">
        <v>4</v>
      </c>
      <c r="Q240" s="115">
        <v>1.2</v>
      </c>
      <c r="R240" s="115">
        <v>2.8</v>
      </c>
      <c r="U240" s="200"/>
    </row>
    <row r="241" spans="1:21" ht="12.75" customHeight="1">
      <c r="A241" s="22">
        <v>5</v>
      </c>
      <c r="B241" s="233" t="s">
        <v>28</v>
      </c>
      <c r="C241" s="21">
        <v>5</v>
      </c>
      <c r="D241" s="62" t="s">
        <v>158</v>
      </c>
      <c r="E241" s="54" t="s">
        <v>106</v>
      </c>
      <c r="F241" s="30" t="s">
        <v>111</v>
      </c>
      <c r="G241" s="52" t="s">
        <v>42</v>
      </c>
      <c r="H241" s="53">
        <v>30</v>
      </c>
      <c r="I241" s="53">
        <v>70</v>
      </c>
      <c r="J241" s="53"/>
      <c r="K241" s="53">
        <v>30</v>
      </c>
      <c r="L241" s="53"/>
      <c r="M241" s="53"/>
      <c r="N241" s="53"/>
      <c r="O241" s="53">
        <v>70</v>
      </c>
      <c r="P241" s="115">
        <v>4</v>
      </c>
      <c r="Q241" s="115">
        <v>1.2</v>
      </c>
      <c r="R241" s="115">
        <v>2.8</v>
      </c>
      <c r="U241" s="200"/>
    </row>
    <row r="242" spans="1:21" ht="12.75" customHeight="1">
      <c r="A242" s="22">
        <v>6</v>
      </c>
      <c r="B242" s="234"/>
      <c r="C242" s="21">
        <v>6</v>
      </c>
      <c r="D242" s="62" t="s">
        <v>169</v>
      </c>
      <c r="E242" s="54" t="s">
        <v>106</v>
      </c>
      <c r="F242" s="30" t="s">
        <v>111</v>
      </c>
      <c r="G242" s="52" t="s">
        <v>42</v>
      </c>
      <c r="H242" s="53">
        <v>30</v>
      </c>
      <c r="I242" s="53">
        <v>70</v>
      </c>
      <c r="J242" s="53"/>
      <c r="K242" s="53">
        <v>30</v>
      </c>
      <c r="L242" s="53"/>
      <c r="M242" s="53"/>
      <c r="N242" s="53"/>
      <c r="O242" s="53">
        <v>70</v>
      </c>
      <c r="P242" s="115">
        <v>4</v>
      </c>
      <c r="Q242" s="115">
        <v>1.2</v>
      </c>
      <c r="R242" s="115">
        <v>2.8</v>
      </c>
      <c r="U242" s="200"/>
    </row>
    <row r="243" spans="1:21" ht="12.75" customHeight="1">
      <c r="A243" s="246" t="s">
        <v>45</v>
      </c>
      <c r="B243" s="247"/>
      <c r="C243" s="247"/>
      <c r="D243" s="247"/>
      <c r="E243" s="247"/>
      <c r="F243" s="247"/>
      <c r="G243" s="248"/>
      <c r="H243" s="24">
        <f>SUM(H237:H242)</f>
        <v>180</v>
      </c>
      <c r="I243" s="24">
        <f aca="true" t="shared" si="20" ref="I243:R243">SUM(I237:I242)</f>
        <v>420</v>
      </c>
      <c r="J243" s="24">
        <f t="shared" si="20"/>
        <v>0</v>
      </c>
      <c r="K243" s="24">
        <f t="shared" si="20"/>
        <v>180</v>
      </c>
      <c r="L243" s="24">
        <f t="shared" si="20"/>
        <v>0</v>
      </c>
      <c r="M243" s="24">
        <f t="shared" si="20"/>
        <v>0</v>
      </c>
      <c r="N243" s="24">
        <f t="shared" si="20"/>
        <v>0</v>
      </c>
      <c r="O243" s="24">
        <f t="shared" si="20"/>
        <v>420</v>
      </c>
      <c r="P243" s="24">
        <f t="shared" si="20"/>
        <v>24</v>
      </c>
      <c r="Q243" s="24">
        <f t="shared" si="20"/>
        <v>7.2</v>
      </c>
      <c r="R243" s="24">
        <f t="shared" si="20"/>
        <v>16.8</v>
      </c>
      <c r="U243" s="200"/>
    </row>
    <row r="244" spans="1:21" ht="12.75" customHeight="1">
      <c r="A244" s="4"/>
      <c r="B244" s="17"/>
      <c r="C244" s="17"/>
      <c r="D244" s="13"/>
      <c r="E244" s="18"/>
      <c r="F244" s="18"/>
      <c r="G244" s="15"/>
      <c r="H244" s="11"/>
      <c r="I244" s="11"/>
      <c r="J244" s="11"/>
      <c r="K244" s="11"/>
      <c r="L244" s="11"/>
      <c r="M244" s="11"/>
      <c r="N244" s="11"/>
      <c r="O244" s="11"/>
      <c r="P244" s="12"/>
      <c r="Q244" s="12"/>
      <c r="R244" s="12"/>
      <c r="U244" s="200"/>
    </row>
    <row r="245" spans="1:21" ht="12.75" customHeight="1">
      <c r="A245" s="230" t="s">
        <v>180</v>
      </c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2"/>
      <c r="U245" s="200"/>
    </row>
    <row r="246" spans="1:21" ht="12.75" customHeight="1">
      <c r="A246" s="238" t="s">
        <v>9</v>
      </c>
      <c r="B246" s="259" t="s">
        <v>12</v>
      </c>
      <c r="C246" s="259" t="s">
        <v>23</v>
      </c>
      <c r="D246" s="256" t="s">
        <v>21</v>
      </c>
      <c r="E246" s="249" t="s">
        <v>22</v>
      </c>
      <c r="F246" s="241" t="s">
        <v>56</v>
      </c>
      <c r="G246" s="302" t="s">
        <v>1</v>
      </c>
      <c r="H246" s="226" t="s">
        <v>2</v>
      </c>
      <c r="I246" s="301"/>
      <c r="J246" s="301"/>
      <c r="K246" s="301"/>
      <c r="L246" s="301"/>
      <c r="M246" s="301"/>
      <c r="N246" s="301"/>
      <c r="O246" s="227"/>
      <c r="P246" s="226" t="s">
        <v>0</v>
      </c>
      <c r="Q246" s="301"/>
      <c r="R246" s="227"/>
      <c r="U246" s="200"/>
    </row>
    <row r="247" spans="1:21" ht="31.5" customHeight="1">
      <c r="A247" s="239"/>
      <c r="B247" s="260"/>
      <c r="C247" s="260"/>
      <c r="D247" s="257"/>
      <c r="E247" s="250"/>
      <c r="F247" s="242"/>
      <c r="G247" s="303"/>
      <c r="H247" s="311" t="s">
        <v>3</v>
      </c>
      <c r="I247" s="312"/>
      <c r="J247" s="305" t="s">
        <v>4</v>
      </c>
      <c r="K247" s="306"/>
      <c r="L247" s="306"/>
      <c r="M247" s="306"/>
      <c r="N247" s="306"/>
      <c r="O247" s="307"/>
      <c r="P247" s="299" t="s">
        <v>3</v>
      </c>
      <c r="Q247" s="226" t="s">
        <v>4</v>
      </c>
      <c r="R247" s="227"/>
      <c r="U247" s="200"/>
    </row>
    <row r="248" spans="1:21" ht="47.25" customHeight="1">
      <c r="A248" s="240"/>
      <c r="B248" s="261"/>
      <c r="C248" s="261"/>
      <c r="D248" s="258"/>
      <c r="E248" s="251"/>
      <c r="F248" s="243"/>
      <c r="G248" s="304"/>
      <c r="H248" s="34" t="s">
        <v>210</v>
      </c>
      <c r="I248" s="35" t="s">
        <v>11</v>
      </c>
      <c r="J248" s="36" t="s">
        <v>5</v>
      </c>
      <c r="K248" s="36" t="s">
        <v>6</v>
      </c>
      <c r="L248" s="19" t="s">
        <v>7</v>
      </c>
      <c r="M248" s="36" t="s">
        <v>81</v>
      </c>
      <c r="N248" s="36" t="s">
        <v>82</v>
      </c>
      <c r="O248" s="37" t="s">
        <v>11</v>
      </c>
      <c r="P248" s="300"/>
      <c r="Q248" s="20" t="s">
        <v>10</v>
      </c>
      <c r="R248" s="37" t="s">
        <v>11</v>
      </c>
      <c r="U248" s="200"/>
    </row>
    <row r="249" spans="1:21" ht="12.75" customHeight="1">
      <c r="A249" s="22">
        <v>1</v>
      </c>
      <c r="B249" s="8" t="s">
        <v>28</v>
      </c>
      <c r="C249" s="8">
        <v>6</v>
      </c>
      <c r="D249" s="50" t="s">
        <v>171</v>
      </c>
      <c r="E249" s="54" t="s">
        <v>41</v>
      </c>
      <c r="F249" s="31" t="s">
        <v>69</v>
      </c>
      <c r="G249" s="23" t="s">
        <v>42</v>
      </c>
      <c r="H249" s="3"/>
      <c r="I249" s="3">
        <v>300</v>
      </c>
      <c r="J249" s="3"/>
      <c r="K249" s="3"/>
      <c r="L249" s="3"/>
      <c r="M249" s="3"/>
      <c r="N249" s="3"/>
      <c r="O249" s="3">
        <v>300</v>
      </c>
      <c r="P249" s="14">
        <v>10</v>
      </c>
      <c r="Q249" s="14"/>
      <c r="R249" s="14">
        <v>10</v>
      </c>
      <c r="U249" s="200"/>
    </row>
    <row r="250" spans="1:21" ht="12.75" customHeight="1">
      <c r="A250" s="246" t="s">
        <v>45</v>
      </c>
      <c r="B250" s="247"/>
      <c r="C250" s="247"/>
      <c r="D250" s="247"/>
      <c r="E250" s="247"/>
      <c r="F250" s="247"/>
      <c r="G250" s="248"/>
      <c r="H250" s="24">
        <f>SUM(H249)</f>
        <v>0</v>
      </c>
      <c r="I250" s="24">
        <f aca="true" t="shared" si="21" ref="I250:R250">SUM(I249)</f>
        <v>300</v>
      </c>
      <c r="J250" s="24">
        <f t="shared" si="21"/>
        <v>0</v>
      </c>
      <c r="K250" s="24">
        <f t="shared" si="21"/>
        <v>0</v>
      </c>
      <c r="L250" s="24">
        <f t="shared" si="21"/>
        <v>0</v>
      </c>
      <c r="M250" s="24">
        <f t="shared" si="21"/>
        <v>0</v>
      </c>
      <c r="N250" s="24">
        <f t="shared" si="21"/>
        <v>0</v>
      </c>
      <c r="O250" s="24">
        <f t="shared" si="21"/>
        <v>300</v>
      </c>
      <c r="P250" s="24">
        <f t="shared" si="21"/>
        <v>10</v>
      </c>
      <c r="Q250" s="24">
        <f t="shared" si="21"/>
        <v>0</v>
      </c>
      <c r="R250" s="24">
        <f t="shared" si="21"/>
        <v>10</v>
      </c>
      <c r="U250" s="200"/>
    </row>
    <row r="251" spans="1:21" ht="12.75" customHeight="1">
      <c r="A251" s="4"/>
      <c r="B251" s="17"/>
      <c r="C251" s="17"/>
      <c r="D251" s="13"/>
      <c r="E251" s="10"/>
      <c r="F251" s="10"/>
      <c r="G251" s="4"/>
      <c r="H251" s="11"/>
      <c r="I251" s="11"/>
      <c r="J251" s="11"/>
      <c r="K251" s="11"/>
      <c r="L251" s="11"/>
      <c r="M251" s="11"/>
      <c r="N251" s="11"/>
      <c r="O251" s="11"/>
      <c r="P251" s="12"/>
      <c r="Q251" s="12"/>
      <c r="R251" s="12"/>
      <c r="U251" s="200"/>
    </row>
    <row r="252" spans="1:21" ht="12.75" customHeight="1">
      <c r="A252" s="230" t="s">
        <v>212</v>
      </c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2"/>
      <c r="U252" s="200"/>
    </row>
    <row r="253" spans="1:21" ht="17.25" customHeight="1">
      <c r="A253" s="238" t="s">
        <v>9</v>
      </c>
      <c r="B253" s="259" t="s">
        <v>12</v>
      </c>
      <c r="C253" s="259" t="s">
        <v>23</v>
      </c>
      <c r="D253" s="256" t="s">
        <v>21</v>
      </c>
      <c r="E253" s="249" t="s">
        <v>22</v>
      </c>
      <c r="F253" s="241" t="s">
        <v>56</v>
      </c>
      <c r="G253" s="302" t="s">
        <v>1</v>
      </c>
      <c r="H253" s="226" t="s">
        <v>2</v>
      </c>
      <c r="I253" s="301"/>
      <c r="J253" s="301"/>
      <c r="K253" s="301"/>
      <c r="L253" s="301"/>
      <c r="M253" s="301"/>
      <c r="N253" s="301"/>
      <c r="O253" s="227"/>
      <c r="P253" s="226" t="s">
        <v>0</v>
      </c>
      <c r="Q253" s="301"/>
      <c r="R253" s="227"/>
      <c r="U253" s="200"/>
    </row>
    <row r="254" spans="1:21" ht="28.5" customHeight="1">
      <c r="A254" s="239"/>
      <c r="B254" s="260"/>
      <c r="C254" s="260"/>
      <c r="D254" s="257"/>
      <c r="E254" s="250"/>
      <c r="F254" s="242"/>
      <c r="G254" s="303"/>
      <c r="H254" s="311" t="s">
        <v>3</v>
      </c>
      <c r="I254" s="312"/>
      <c r="J254" s="305" t="s">
        <v>4</v>
      </c>
      <c r="K254" s="306"/>
      <c r="L254" s="306"/>
      <c r="M254" s="306"/>
      <c r="N254" s="306"/>
      <c r="O254" s="307"/>
      <c r="P254" s="299" t="s">
        <v>3</v>
      </c>
      <c r="Q254" s="226" t="s">
        <v>4</v>
      </c>
      <c r="R254" s="227"/>
      <c r="U254" s="200"/>
    </row>
    <row r="255" spans="1:21" ht="50.25" customHeight="1">
      <c r="A255" s="240"/>
      <c r="B255" s="261"/>
      <c r="C255" s="261"/>
      <c r="D255" s="258"/>
      <c r="E255" s="251"/>
      <c r="F255" s="243"/>
      <c r="G255" s="304"/>
      <c r="H255" s="34" t="s">
        <v>210</v>
      </c>
      <c r="I255" s="35" t="s">
        <v>11</v>
      </c>
      <c r="J255" s="36" t="s">
        <v>5</v>
      </c>
      <c r="K255" s="36" t="s">
        <v>6</v>
      </c>
      <c r="L255" s="19" t="s">
        <v>7</v>
      </c>
      <c r="M255" s="36" t="s">
        <v>81</v>
      </c>
      <c r="N255" s="36" t="s">
        <v>82</v>
      </c>
      <c r="O255" s="37" t="s">
        <v>11</v>
      </c>
      <c r="P255" s="300"/>
      <c r="Q255" s="20" t="s">
        <v>10</v>
      </c>
      <c r="R255" s="37" t="s">
        <v>11</v>
      </c>
      <c r="U255" s="200"/>
    </row>
    <row r="256" spans="1:21" ht="22.5" customHeight="1">
      <c r="A256" s="22">
        <v>1</v>
      </c>
      <c r="B256" s="8" t="s">
        <v>13</v>
      </c>
      <c r="C256" s="21">
        <v>1</v>
      </c>
      <c r="D256" s="62" t="s">
        <v>60</v>
      </c>
      <c r="E256" s="80" t="s">
        <v>46</v>
      </c>
      <c r="F256" s="28" t="s">
        <v>57</v>
      </c>
      <c r="G256" s="75" t="s">
        <v>43</v>
      </c>
      <c r="H256" s="69">
        <v>15</v>
      </c>
      <c r="I256" s="73">
        <v>10</v>
      </c>
      <c r="J256" s="73">
        <v>15</v>
      </c>
      <c r="K256" s="69"/>
      <c r="L256" s="69"/>
      <c r="M256" s="74"/>
      <c r="N256" s="74"/>
      <c r="O256" s="69">
        <v>10</v>
      </c>
      <c r="P256" s="69">
        <v>1</v>
      </c>
      <c r="Q256" s="111">
        <v>0.6</v>
      </c>
      <c r="R256" s="115">
        <v>0.4</v>
      </c>
      <c r="U256" s="200"/>
    </row>
    <row r="257" spans="1:21" ht="12.75" customHeight="1">
      <c r="A257" s="23">
        <v>2</v>
      </c>
      <c r="B257" s="233" t="s">
        <v>15</v>
      </c>
      <c r="C257" s="21">
        <v>3</v>
      </c>
      <c r="D257" s="64" t="s">
        <v>62</v>
      </c>
      <c r="E257" s="162" t="s">
        <v>48</v>
      </c>
      <c r="F257" s="28" t="s">
        <v>57</v>
      </c>
      <c r="G257" s="78" t="s">
        <v>42</v>
      </c>
      <c r="H257" s="52">
        <v>30</v>
      </c>
      <c r="I257" s="52">
        <v>20</v>
      </c>
      <c r="J257" s="53"/>
      <c r="K257" s="53">
        <v>30</v>
      </c>
      <c r="L257" s="53"/>
      <c r="M257" s="52"/>
      <c r="N257" s="52"/>
      <c r="O257" s="52">
        <v>20</v>
      </c>
      <c r="P257" s="115">
        <v>2</v>
      </c>
      <c r="Q257" s="114">
        <v>1.2</v>
      </c>
      <c r="R257" s="115">
        <v>0.8</v>
      </c>
      <c r="U257" s="200"/>
    </row>
    <row r="258" spans="1:21" ht="12.75" customHeight="1">
      <c r="A258" s="23">
        <v>3</v>
      </c>
      <c r="B258" s="229"/>
      <c r="C258" s="21">
        <v>3</v>
      </c>
      <c r="D258" s="64" t="s">
        <v>63</v>
      </c>
      <c r="E258" s="197" t="s">
        <v>209</v>
      </c>
      <c r="F258" s="90" t="s">
        <v>57</v>
      </c>
      <c r="G258" s="75" t="s">
        <v>42</v>
      </c>
      <c r="H258" s="100">
        <v>30</v>
      </c>
      <c r="I258" s="53">
        <v>0</v>
      </c>
      <c r="J258" s="69"/>
      <c r="K258" s="69">
        <v>30</v>
      </c>
      <c r="L258" s="69"/>
      <c r="M258" s="69"/>
      <c r="N258" s="69"/>
      <c r="O258" s="69">
        <v>0</v>
      </c>
      <c r="P258" s="112">
        <v>1</v>
      </c>
      <c r="Q258" s="114">
        <v>1</v>
      </c>
      <c r="R258" s="115">
        <v>0</v>
      </c>
      <c r="U258" s="200"/>
    </row>
    <row r="259" spans="1:21" ht="12.75" customHeight="1">
      <c r="A259" s="23">
        <v>4</v>
      </c>
      <c r="B259" s="234"/>
      <c r="C259" s="21">
        <v>4</v>
      </c>
      <c r="D259" s="85" t="s">
        <v>65</v>
      </c>
      <c r="E259" s="122" t="s">
        <v>209</v>
      </c>
      <c r="F259" s="28" t="s">
        <v>57</v>
      </c>
      <c r="G259" s="77" t="s">
        <v>42</v>
      </c>
      <c r="H259" s="53">
        <v>30</v>
      </c>
      <c r="I259" s="53">
        <v>0</v>
      </c>
      <c r="J259" s="81"/>
      <c r="K259" s="53">
        <v>30</v>
      </c>
      <c r="L259" s="92"/>
      <c r="M259" s="53"/>
      <c r="N259" s="53"/>
      <c r="O259" s="53">
        <v>0</v>
      </c>
      <c r="P259" s="185">
        <v>1</v>
      </c>
      <c r="Q259" s="115">
        <v>1</v>
      </c>
      <c r="R259" s="115">
        <v>0</v>
      </c>
      <c r="U259" s="200"/>
    </row>
    <row r="260" spans="1:21" ht="18" customHeight="1">
      <c r="A260" s="23">
        <v>5</v>
      </c>
      <c r="B260" s="108" t="s">
        <v>28</v>
      </c>
      <c r="C260" s="21">
        <v>5</v>
      </c>
      <c r="D260" s="62" t="s">
        <v>67</v>
      </c>
      <c r="E260" s="119" t="s">
        <v>49</v>
      </c>
      <c r="F260" s="28" t="s">
        <v>57</v>
      </c>
      <c r="G260" s="53" t="s">
        <v>43</v>
      </c>
      <c r="H260" s="53">
        <v>15</v>
      </c>
      <c r="I260" s="53">
        <v>10</v>
      </c>
      <c r="J260" s="81">
        <v>15</v>
      </c>
      <c r="K260" s="53"/>
      <c r="L260" s="53"/>
      <c r="M260" s="53"/>
      <c r="N260" s="53"/>
      <c r="O260" s="53">
        <v>10</v>
      </c>
      <c r="P260" s="115">
        <v>1</v>
      </c>
      <c r="Q260" s="114">
        <v>0.6</v>
      </c>
      <c r="R260" s="115">
        <v>0.4</v>
      </c>
      <c r="U260" s="200"/>
    </row>
    <row r="261" spans="1:21" ht="15.75" customHeight="1">
      <c r="A261" s="246" t="s">
        <v>45</v>
      </c>
      <c r="B261" s="247"/>
      <c r="C261" s="247"/>
      <c r="D261" s="247"/>
      <c r="E261" s="247"/>
      <c r="F261" s="247"/>
      <c r="G261" s="248"/>
      <c r="H261" s="24">
        <f>SUM(H256:H260)</f>
        <v>120</v>
      </c>
      <c r="I261" s="24">
        <f aca="true" t="shared" si="22" ref="I261:R261">SUM(I256:I260)</f>
        <v>40</v>
      </c>
      <c r="J261" s="24">
        <f t="shared" si="22"/>
        <v>30</v>
      </c>
      <c r="K261" s="24">
        <f t="shared" si="22"/>
        <v>90</v>
      </c>
      <c r="L261" s="24">
        <f t="shared" si="22"/>
        <v>0</v>
      </c>
      <c r="M261" s="24">
        <f t="shared" si="22"/>
        <v>0</v>
      </c>
      <c r="N261" s="24">
        <f t="shared" si="22"/>
        <v>0</v>
      </c>
      <c r="O261" s="24">
        <f t="shared" si="22"/>
        <v>40</v>
      </c>
      <c r="P261" s="24">
        <f t="shared" si="22"/>
        <v>6</v>
      </c>
      <c r="Q261" s="24">
        <f t="shared" si="22"/>
        <v>4.3999999999999995</v>
      </c>
      <c r="R261" s="24">
        <f t="shared" si="22"/>
        <v>1.6</v>
      </c>
      <c r="U261" s="200"/>
    </row>
    <row r="262" spans="1:21" ht="15" customHeight="1">
      <c r="A262" s="4"/>
      <c r="B262" s="17"/>
      <c r="C262" s="17"/>
      <c r="D262" s="13"/>
      <c r="E262" s="10"/>
      <c r="F262" s="10"/>
      <c r="G262" s="4"/>
      <c r="H262" s="11"/>
      <c r="I262" s="11"/>
      <c r="J262" s="11"/>
      <c r="K262" s="11"/>
      <c r="L262" s="11"/>
      <c r="M262" s="11"/>
      <c r="N262" s="11"/>
      <c r="O262" s="11"/>
      <c r="P262" s="12"/>
      <c r="Q262" s="12"/>
      <c r="R262" s="12"/>
      <c r="U262" s="200"/>
    </row>
    <row r="263" spans="1:21" ht="12.75" customHeight="1">
      <c r="A263" s="230" t="s">
        <v>211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2"/>
      <c r="U263" s="200"/>
    </row>
    <row r="264" spans="1:21" ht="12.75" customHeight="1">
      <c r="A264" s="252" t="s">
        <v>9</v>
      </c>
      <c r="B264" s="225" t="s">
        <v>12</v>
      </c>
      <c r="C264" s="225" t="s">
        <v>23</v>
      </c>
      <c r="D264" s="235" t="s">
        <v>21</v>
      </c>
      <c r="E264" s="218" t="s">
        <v>22</v>
      </c>
      <c r="F264" s="268" t="s">
        <v>56</v>
      </c>
      <c r="G264" s="236" t="s">
        <v>1</v>
      </c>
      <c r="H264" s="218" t="s">
        <v>2</v>
      </c>
      <c r="I264" s="218"/>
      <c r="J264" s="244"/>
      <c r="K264" s="244"/>
      <c r="L264" s="244"/>
      <c r="M264" s="244"/>
      <c r="N264" s="244"/>
      <c r="O264" s="244"/>
      <c r="P264" s="218" t="s">
        <v>0</v>
      </c>
      <c r="Q264" s="218"/>
      <c r="R264" s="218"/>
      <c r="U264" s="200"/>
    </row>
    <row r="265" spans="1:21" ht="31.5" customHeight="1">
      <c r="A265" s="252"/>
      <c r="B265" s="237"/>
      <c r="C265" s="225"/>
      <c r="D265" s="236"/>
      <c r="E265" s="244"/>
      <c r="F265" s="268"/>
      <c r="G265" s="236"/>
      <c r="H265" s="245" t="s">
        <v>3</v>
      </c>
      <c r="I265" s="245"/>
      <c r="J265" s="244" t="s">
        <v>4</v>
      </c>
      <c r="K265" s="244"/>
      <c r="L265" s="244"/>
      <c r="M265" s="244"/>
      <c r="N265" s="244"/>
      <c r="O265" s="244"/>
      <c r="P265" s="245" t="s">
        <v>3</v>
      </c>
      <c r="Q265" s="218" t="s">
        <v>4</v>
      </c>
      <c r="R265" s="218"/>
      <c r="U265" s="200"/>
    </row>
    <row r="266" spans="1:21" ht="52.5" customHeight="1">
      <c r="A266" s="252"/>
      <c r="B266" s="237"/>
      <c r="C266" s="225"/>
      <c r="D266" s="236"/>
      <c r="E266" s="244"/>
      <c r="F266" s="268"/>
      <c r="G266" s="236"/>
      <c r="H266" s="34" t="s">
        <v>210</v>
      </c>
      <c r="I266" s="35" t="s">
        <v>11</v>
      </c>
      <c r="J266" s="36" t="s">
        <v>5</v>
      </c>
      <c r="K266" s="36" t="s">
        <v>6</v>
      </c>
      <c r="L266" s="19" t="s">
        <v>7</v>
      </c>
      <c r="M266" s="36" t="s">
        <v>81</v>
      </c>
      <c r="N266" s="36" t="s">
        <v>82</v>
      </c>
      <c r="O266" s="37" t="s">
        <v>11</v>
      </c>
      <c r="P266" s="245"/>
      <c r="Q266" s="20" t="s">
        <v>10</v>
      </c>
      <c r="R266" s="37" t="s">
        <v>11</v>
      </c>
      <c r="U266" s="200"/>
    </row>
    <row r="267" spans="1:21" ht="18.75" customHeight="1">
      <c r="A267" s="22">
        <v>1</v>
      </c>
      <c r="B267" s="224" t="s">
        <v>13</v>
      </c>
      <c r="C267" s="21">
        <v>1</v>
      </c>
      <c r="D267" s="62" t="s">
        <v>70</v>
      </c>
      <c r="E267" s="120" t="s">
        <v>107</v>
      </c>
      <c r="F267" s="28" t="s">
        <v>57</v>
      </c>
      <c r="G267" s="52" t="s">
        <v>43</v>
      </c>
      <c r="H267" s="53">
        <v>30</v>
      </c>
      <c r="I267" s="53">
        <v>0</v>
      </c>
      <c r="J267" s="53">
        <v>30</v>
      </c>
      <c r="K267" s="53"/>
      <c r="L267" s="53"/>
      <c r="M267" s="53"/>
      <c r="N267" s="53"/>
      <c r="O267" s="53">
        <v>0</v>
      </c>
      <c r="P267" s="53">
        <v>1</v>
      </c>
      <c r="Q267" s="115">
        <v>1</v>
      </c>
      <c r="R267" s="115">
        <v>0</v>
      </c>
      <c r="U267" s="200"/>
    </row>
    <row r="268" spans="1:21" ht="18.75" customHeight="1">
      <c r="A268" s="22">
        <v>2</v>
      </c>
      <c r="B268" s="224"/>
      <c r="C268" s="21">
        <v>2</v>
      </c>
      <c r="D268" s="62" t="s">
        <v>71</v>
      </c>
      <c r="E268" s="120" t="s">
        <v>127</v>
      </c>
      <c r="F268" s="28" t="s">
        <v>57</v>
      </c>
      <c r="G268" s="53" t="s">
        <v>43</v>
      </c>
      <c r="H268" s="53">
        <v>30</v>
      </c>
      <c r="I268" s="53">
        <v>0</v>
      </c>
      <c r="J268" s="53">
        <v>30</v>
      </c>
      <c r="K268" s="53"/>
      <c r="L268" s="53"/>
      <c r="M268" s="53"/>
      <c r="N268" s="53"/>
      <c r="O268" s="53">
        <v>0</v>
      </c>
      <c r="P268" s="115">
        <v>1</v>
      </c>
      <c r="Q268" s="115">
        <v>1</v>
      </c>
      <c r="R268" s="115">
        <v>0</v>
      </c>
      <c r="U268" s="200"/>
    </row>
    <row r="269" spans="1:21" ht="12.75" customHeight="1">
      <c r="A269" s="23">
        <v>3</v>
      </c>
      <c r="B269" s="224"/>
      <c r="C269" s="21">
        <v>2</v>
      </c>
      <c r="D269" s="62" t="s">
        <v>61</v>
      </c>
      <c r="E269" s="119" t="s">
        <v>47</v>
      </c>
      <c r="F269" s="28" t="s">
        <v>57</v>
      </c>
      <c r="G269" s="53" t="s">
        <v>42</v>
      </c>
      <c r="H269" s="53">
        <v>30</v>
      </c>
      <c r="I269" s="53">
        <v>20</v>
      </c>
      <c r="J269" s="53"/>
      <c r="K269" s="53">
        <v>30</v>
      </c>
      <c r="L269" s="53"/>
      <c r="M269" s="53"/>
      <c r="N269" s="53"/>
      <c r="O269" s="53">
        <v>20</v>
      </c>
      <c r="P269" s="115">
        <v>2</v>
      </c>
      <c r="Q269" s="115">
        <v>1.2</v>
      </c>
      <c r="R269" s="115">
        <v>0.8</v>
      </c>
      <c r="U269" s="200"/>
    </row>
    <row r="270" spans="1:21" ht="15.75" customHeight="1">
      <c r="A270" s="23">
        <v>4</v>
      </c>
      <c r="B270" s="224" t="s">
        <v>15</v>
      </c>
      <c r="C270" s="21">
        <v>3</v>
      </c>
      <c r="D270" s="62" t="s">
        <v>68</v>
      </c>
      <c r="E270" s="119" t="s">
        <v>47</v>
      </c>
      <c r="F270" s="28" t="s">
        <v>57</v>
      </c>
      <c r="G270" s="53" t="s">
        <v>42</v>
      </c>
      <c r="H270" s="53">
        <v>30</v>
      </c>
      <c r="I270" s="52">
        <v>20</v>
      </c>
      <c r="J270" s="53"/>
      <c r="K270" s="53">
        <v>30</v>
      </c>
      <c r="L270" s="53"/>
      <c r="M270" s="52"/>
      <c r="N270" s="52"/>
      <c r="O270" s="52">
        <v>20</v>
      </c>
      <c r="P270" s="115">
        <v>2</v>
      </c>
      <c r="Q270" s="115">
        <v>1.2</v>
      </c>
      <c r="R270" s="115">
        <v>0.8</v>
      </c>
      <c r="U270" s="200"/>
    </row>
    <row r="271" spans="1:21" ht="12.75" customHeight="1">
      <c r="A271" s="23">
        <v>5</v>
      </c>
      <c r="B271" s="224"/>
      <c r="C271" s="21">
        <v>4</v>
      </c>
      <c r="D271" s="62" t="s">
        <v>64</v>
      </c>
      <c r="E271" s="120" t="s">
        <v>47</v>
      </c>
      <c r="F271" s="28" t="s">
        <v>57</v>
      </c>
      <c r="G271" s="53" t="s">
        <v>42</v>
      </c>
      <c r="H271" s="53">
        <v>30</v>
      </c>
      <c r="I271" s="53">
        <v>20</v>
      </c>
      <c r="J271" s="53"/>
      <c r="K271" s="53">
        <v>30</v>
      </c>
      <c r="L271" s="53"/>
      <c r="M271" s="53"/>
      <c r="N271" s="53"/>
      <c r="O271" s="53">
        <v>20</v>
      </c>
      <c r="P271" s="115">
        <v>2</v>
      </c>
      <c r="Q271" s="115">
        <v>1.2</v>
      </c>
      <c r="R271" s="115">
        <v>0.8</v>
      </c>
      <c r="U271" s="200"/>
    </row>
    <row r="272" spans="1:21" ht="12.75" customHeight="1">
      <c r="A272" s="23">
        <v>6</v>
      </c>
      <c r="B272" s="8" t="s">
        <v>28</v>
      </c>
      <c r="C272" s="21">
        <v>5</v>
      </c>
      <c r="D272" s="62" t="s">
        <v>66</v>
      </c>
      <c r="E272" s="120" t="s">
        <v>47</v>
      </c>
      <c r="F272" s="28" t="s">
        <v>57</v>
      </c>
      <c r="G272" s="53" t="s">
        <v>166</v>
      </c>
      <c r="H272" s="53">
        <v>30</v>
      </c>
      <c r="I272" s="53">
        <v>20</v>
      </c>
      <c r="J272" s="53"/>
      <c r="K272" s="53">
        <v>30</v>
      </c>
      <c r="L272" s="53"/>
      <c r="M272" s="53"/>
      <c r="N272" s="53"/>
      <c r="O272" s="53">
        <v>20</v>
      </c>
      <c r="P272" s="115">
        <v>2</v>
      </c>
      <c r="Q272" s="115">
        <v>1.2</v>
      </c>
      <c r="R272" s="115">
        <v>0.8</v>
      </c>
      <c r="U272" s="200"/>
    </row>
    <row r="273" spans="1:21" ht="12.75" customHeight="1">
      <c r="A273" s="246" t="s">
        <v>45</v>
      </c>
      <c r="B273" s="247"/>
      <c r="C273" s="247"/>
      <c r="D273" s="247"/>
      <c r="E273" s="247"/>
      <c r="F273" s="247"/>
      <c r="G273" s="248"/>
      <c r="H273" s="24">
        <f aca="true" t="shared" si="23" ref="H273:R273">SUM(H267:H272)</f>
        <v>180</v>
      </c>
      <c r="I273" s="24">
        <f t="shared" si="23"/>
        <v>80</v>
      </c>
      <c r="J273" s="24">
        <f t="shared" si="23"/>
        <v>60</v>
      </c>
      <c r="K273" s="24">
        <f t="shared" si="23"/>
        <v>120</v>
      </c>
      <c r="L273" s="24">
        <f t="shared" si="23"/>
        <v>0</v>
      </c>
      <c r="M273" s="24">
        <f t="shared" si="23"/>
        <v>0</v>
      </c>
      <c r="N273" s="24">
        <f t="shared" si="23"/>
        <v>0</v>
      </c>
      <c r="O273" s="24">
        <f t="shared" si="23"/>
        <v>80</v>
      </c>
      <c r="P273" s="24">
        <f t="shared" si="23"/>
        <v>10</v>
      </c>
      <c r="Q273" s="24">
        <f t="shared" si="23"/>
        <v>6.800000000000001</v>
      </c>
      <c r="R273" s="24">
        <f t="shared" si="23"/>
        <v>3.2</v>
      </c>
      <c r="U273" s="200"/>
    </row>
    <row r="274" spans="1:21" ht="12.75" customHeight="1">
      <c r="A274" s="172"/>
      <c r="B274" s="173"/>
      <c r="C274" s="173"/>
      <c r="D274" s="173"/>
      <c r="E274" s="173"/>
      <c r="F274" s="173"/>
      <c r="G274" s="173"/>
      <c r="H274" s="16"/>
      <c r="I274" s="16"/>
      <c r="J274" s="16"/>
      <c r="K274" s="16"/>
      <c r="L274" s="16"/>
      <c r="M274" s="16"/>
      <c r="N274" s="16"/>
      <c r="O274" s="16"/>
      <c r="P274" s="15"/>
      <c r="Q274" s="15"/>
      <c r="R274" s="15"/>
      <c r="U274" s="200"/>
    </row>
    <row r="275" spans="1:21" ht="12.75" customHeight="1">
      <c r="A275" s="228" t="s">
        <v>181</v>
      </c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U275" s="200"/>
    </row>
    <row r="276" spans="1:21" ht="12.75" customHeight="1">
      <c r="A276" s="252" t="s">
        <v>9</v>
      </c>
      <c r="B276" s="225" t="s">
        <v>12</v>
      </c>
      <c r="C276" s="225" t="s">
        <v>23</v>
      </c>
      <c r="D276" s="235" t="s">
        <v>21</v>
      </c>
      <c r="E276" s="218" t="s">
        <v>22</v>
      </c>
      <c r="F276" s="241" t="s">
        <v>56</v>
      </c>
      <c r="G276" s="236" t="s">
        <v>1</v>
      </c>
      <c r="H276" s="218" t="s">
        <v>2</v>
      </c>
      <c r="I276" s="218"/>
      <c r="J276" s="244"/>
      <c r="K276" s="244"/>
      <c r="L276" s="244"/>
      <c r="M276" s="244"/>
      <c r="N276" s="244"/>
      <c r="O276" s="244"/>
      <c r="P276" s="226" t="s">
        <v>0</v>
      </c>
      <c r="Q276" s="301"/>
      <c r="R276" s="227"/>
      <c r="U276" s="200"/>
    </row>
    <row r="277" spans="1:21" ht="32.25" customHeight="1">
      <c r="A277" s="252"/>
      <c r="B277" s="237"/>
      <c r="C277" s="225"/>
      <c r="D277" s="236"/>
      <c r="E277" s="244"/>
      <c r="F277" s="242"/>
      <c r="G277" s="236"/>
      <c r="H277" s="245" t="s">
        <v>3</v>
      </c>
      <c r="I277" s="245"/>
      <c r="J277" s="244" t="s">
        <v>4</v>
      </c>
      <c r="K277" s="244"/>
      <c r="L277" s="244"/>
      <c r="M277" s="244"/>
      <c r="N277" s="244"/>
      <c r="O277" s="244"/>
      <c r="P277" s="245" t="s">
        <v>3</v>
      </c>
      <c r="Q277" s="226" t="s">
        <v>4</v>
      </c>
      <c r="R277" s="227"/>
      <c r="U277" s="200"/>
    </row>
    <row r="278" spans="1:21" ht="48" customHeight="1">
      <c r="A278" s="252"/>
      <c r="B278" s="237"/>
      <c r="C278" s="225"/>
      <c r="D278" s="236"/>
      <c r="E278" s="244"/>
      <c r="F278" s="243"/>
      <c r="G278" s="236"/>
      <c r="H278" s="34" t="s">
        <v>210</v>
      </c>
      <c r="I278" s="35" t="s">
        <v>11</v>
      </c>
      <c r="J278" s="36" t="s">
        <v>5</v>
      </c>
      <c r="K278" s="36" t="s">
        <v>6</v>
      </c>
      <c r="L278" s="19" t="s">
        <v>7</v>
      </c>
      <c r="M278" s="36" t="s">
        <v>81</v>
      </c>
      <c r="N278" s="36" t="s">
        <v>82</v>
      </c>
      <c r="O278" s="37" t="s">
        <v>11</v>
      </c>
      <c r="P278" s="245"/>
      <c r="Q278" s="20" t="s">
        <v>10</v>
      </c>
      <c r="R278" s="37" t="s">
        <v>11</v>
      </c>
      <c r="U278" s="200"/>
    </row>
    <row r="279" spans="1:21" ht="12.75" customHeight="1">
      <c r="A279" s="22">
        <v>1</v>
      </c>
      <c r="B279" s="224" t="s">
        <v>28</v>
      </c>
      <c r="C279" s="21">
        <v>5</v>
      </c>
      <c r="D279" s="62" t="s">
        <v>160</v>
      </c>
      <c r="E279" s="119" t="s">
        <v>51</v>
      </c>
      <c r="F279" s="104" t="s">
        <v>59</v>
      </c>
      <c r="G279" s="75" t="s">
        <v>42</v>
      </c>
      <c r="H279" s="69">
        <v>30</v>
      </c>
      <c r="I279" s="69">
        <v>20</v>
      </c>
      <c r="J279" s="73"/>
      <c r="K279" s="154"/>
      <c r="L279" s="69"/>
      <c r="M279" s="69">
        <v>30</v>
      </c>
      <c r="N279" s="69"/>
      <c r="O279" s="69">
        <v>20</v>
      </c>
      <c r="P279" s="69">
        <v>2</v>
      </c>
      <c r="Q279" s="114">
        <v>1.2</v>
      </c>
      <c r="R279" s="115">
        <v>0.8</v>
      </c>
      <c r="U279" s="200"/>
    </row>
    <row r="280" spans="1:21" ht="12.75" customHeight="1">
      <c r="A280" s="23">
        <v>2</v>
      </c>
      <c r="B280" s="224"/>
      <c r="C280" s="21">
        <v>6</v>
      </c>
      <c r="D280" s="62" t="s">
        <v>170</v>
      </c>
      <c r="E280" s="120" t="s">
        <v>51</v>
      </c>
      <c r="F280" s="31" t="s">
        <v>59</v>
      </c>
      <c r="G280" s="78" t="s">
        <v>42</v>
      </c>
      <c r="H280" s="53">
        <v>30</v>
      </c>
      <c r="I280" s="53">
        <v>20</v>
      </c>
      <c r="J280" s="81"/>
      <c r="K280" s="156"/>
      <c r="L280" s="53"/>
      <c r="M280" s="53">
        <v>30</v>
      </c>
      <c r="N280" s="53"/>
      <c r="O280" s="53">
        <v>20</v>
      </c>
      <c r="P280" s="115">
        <v>2</v>
      </c>
      <c r="Q280" s="114">
        <v>1.2</v>
      </c>
      <c r="R280" s="115">
        <v>0.8</v>
      </c>
      <c r="U280" s="200"/>
    </row>
    <row r="281" spans="1:21" ht="12.75" customHeight="1">
      <c r="A281" s="246" t="s">
        <v>45</v>
      </c>
      <c r="B281" s="247"/>
      <c r="C281" s="247"/>
      <c r="D281" s="247"/>
      <c r="E281" s="247"/>
      <c r="F281" s="247"/>
      <c r="G281" s="248"/>
      <c r="H281" s="24">
        <f>SUM(H279:H280)</f>
        <v>60</v>
      </c>
      <c r="I281" s="24">
        <f aca="true" t="shared" si="24" ref="I281:R281">SUM(I279:I280)</f>
        <v>40</v>
      </c>
      <c r="J281" s="24">
        <f t="shared" si="24"/>
        <v>0</v>
      </c>
      <c r="K281" s="24">
        <f t="shared" si="24"/>
        <v>0</v>
      </c>
      <c r="L281" s="24">
        <f t="shared" si="24"/>
        <v>0</v>
      </c>
      <c r="M281" s="24">
        <f t="shared" si="24"/>
        <v>60</v>
      </c>
      <c r="N281" s="24">
        <f t="shared" si="24"/>
        <v>0</v>
      </c>
      <c r="O281" s="24">
        <f t="shared" si="24"/>
        <v>40</v>
      </c>
      <c r="P281" s="24">
        <f t="shared" si="24"/>
        <v>4</v>
      </c>
      <c r="Q281" s="24">
        <f t="shared" si="24"/>
        <v>2.4</v>
      </c>
      <c r="R281" s="24">
        <f t="shared" si="24"/>
        <v>1.6</v>
      </c>
      <c r="U281" s="200"/>
    </row>
    <row r="282" spans="1:21" ht="12.75" customHeight="1">
      <c r="A282" s="4"/>
      <c r="B282" s="17"/>
      <c r="C282" s="17"/>
      <c r="D282" s="13"/>
      <c r="E282" s="10"/>
      <c r="F282" s="10"/>
      <c r="G282" s="4"/>
      <c r="H282" s="11"/>
      <c r="I282" s="11"/>
      <c r="J282" s="11"/>
      <c r="K282" s="11"/>
      <c r="L282" s="11"/>
      <c r="M282" s="11"/>
      <c r="N282" s="11"/>
      <c r="O282" s="11"/>
      <c r="P282" s="12"/>
      <c r="Q282" s="12"/>
      <c r="R282" s="12"/>
      <c r="U282" s="200"/>
    </row>
    <row r="283" spans="1:21" ht="12.75" customHeight="1">
      <c r="A283" s="230" t="s">
        <v>182</v>
      </c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2"/>
      <c r="U283" s="200"/>
    </row>
    <row r="284" spans="1:21" ht="12.75" customHeight="1">
      <c r="A284" s="252" t="s">
        <v>9</v>
      </c>
      <c r="B284" s="225" t="s">
        <v>12</v>
      </c>
      <c r="C284" s="225" t="s">
        <v>23</v>
      </c>
      <c r="D284" s="235" t="s">
        <v>21</v>
      </c>
      <c r="E284" s="218" t="s">
        <v>22</v>
      </c>
      <c r="F284" s="241" t="s">
        <v>56</v>
      </c>
      <c r="G284" s="236" t="s">
        <v>1</v>
      </c>
      <c r="H284" s="218" t="s">
        <v>2</v>
      </c>
      <c r="I284" s="218"/>
      <c r="J284" s="244"/>
      <c r="K284" s="244"/>
      <c r="L284" s="244"/>
      <c r="M284" s="244"/>
      <c r="N284" s="244"/>
      <c r="O284" s="244"/>
      <c r="P284" s="226" t="s">
        <v>0</v>
      </c>
      <c r="Q284" s="301"/>
      <c r="R284" s="227"/>
      <c r="U284" s="200"/>
    </row>
    <row r="285" spans="1:21" ht="30.75" customHeight="1">
      <c r="A285" s="252"/>
      <c r="B285" s="237"/>
      <c r="C285" s="225"/>
      <c r="D285" s="236"/>
      <c r="E285" s="244"/>
      <c r="F285" s="242"/>
      <c r="G285" s="236"/>
      <c r="H285" s="245" t="s">
        <v>3</v>
      </c>
      <c r="I285" s="245"/>
      <c r="J285" s="244" t="s">
        <v>4</v>
      </c>
      <c r="K285" s="244"/>
      <c r="L285" s="244"/>
      <c r="M285" s="244"/>
      <c r="N285" s="244"/>
      <c r="O285" s="244"/>
      <c r="P285" s="245" t="s">
        <v>3</v>
      </c>
      <c r="Q285" s="226" t="s">
        <v>4</v>
      </c>
      <c r="R285" s="227"/>
      <c r="U285" s="200"/>
    </row>
    <row r="286" spans="1:21" ht="46.5" customHeight="1">
      <c r="A286" s="252"/>
      <c r="B286" s="237"/>
      <c r="C286" s="225"/>
      <c r="D286" s="236"/>
      <c r="E286" s="244"/>
      <c r="F286" s="243"/>
      <c r="G286" s="236"/>
      <c r="H286" s="34" t="s">
        <v>210</v>
      </c>
      <c r="I286" s="35" t="s">
        <v>11</v>
      </c>
      <c r="J286" s="36" t="s">
        <v>5</v>
      </c>
      <c r="K286" s="36" t="s">
        <v>6</v>
      </c>
      <c r="L286" s="19" t="s">
        <v>7</v>
      </c>
      <c r="M286" s="36" t="s">
        <v>81</v>
      </c>
      <c r="N286" s="36" t="s">
        <v>82</v>
      </c>
      <c r="O286" s="37" t="s">
        <v>11</v>
      </c>
      <c r="P286" s="245"/>
      <c r="Q286" s="20" t="s">
        <v>10</v>
      </c>
      <c r="R286" s="37" t="s">
        <v>11</v>
      </c>
      <c r="U286" s="200"/>
    </row>
    <row r="287" spans="1:21" ht="24" customHeight="1">
      <c r="A287" s="23">
        <v>1</v>
      </c>
      <c r="B287" s="8" t="s">
        <v>13</v>
      </c>
      <c r="C287" s="21">
        <v>2</v>
      </c>
      <c r="D287" s="64" t="s">
        <v>119</v>
      </c>
      <c r="E287" s="162" t="s">
        <v>194</v>
      </c>
      <c r="F287" s="95" t="s">
        <v>58</v>
      </c>
      <c r="G287" s="74" t="s">
        <v>42</v>
      </c>
      <c r="H287" s="69">
        <v>120</v>
      </c>
      <c r="I287" s="81">
        <v>0</v>
      </c>
      <c r="J287" s="53"/>
      <c r="K287" s="53"/>
      <c r="L287" s="53"/>
      <c r="M287" s="53"/>
      <c r="N287" s="53">
        <v>120</v>
      </c>
      <c r="O287" s="81">
        <v>0</v>
      </c>
      <c r="P287" s="115">
        <v>4</v>
      </c>
      <c r="Q287" s="115">
        <v>4</v>
      </c>
      <c r="R287" s="115">
        <v>0</v>
      </c>
      <c r="U287" s="200"/>
    </row>
    <row r="288" spans="1:21" ht="24" customHeight="1">
      <c r="A288" s="23">
        <v>2</v>
      </c>
      <c r="B288" s="224" t="s">
        <v>15</v>
      </c>
      <c r="C288" s="21">
        <v>3</v>
      </c>
      <c r="D288" s="62" t="s">
        <v>137</v>
      </c>
      <c r="E288" s="120" t="s">
        <v>194</v>
      </c>
      <c r="F288" s="31" t="s">
        <v>58</v>
      </c>
      <c r="G288" s="77" t="s">
        <v>42</v>
      </c>
      <c r="H288" s="53">
        <v>120</v>
      </c>
      <c r="I288" s="81">
        <v>0</v>
      </c>
      <c r="J288" s="53"/>
      <c r="K288" s="53"/>
      <c r="L288" s="53"/>
      <c r="M288" s="53"/>
      <c r="N288" s="53">
        <v>120</v>
      </c>
      <c r="O288" s="53">
        <v>0</v>
      </c>
      <c r="P288" s="115">
        <v>4</v>
      </c>
      <c r="Q288" s="115">
        <v>4</v>
      </c>
      <c r="R288" s="115">
        <v>0</v>
      </c>
      <c r="U288" s="200"/>
    </row>
    <row r="289" spans="1:21" ht="21.75" customHeight="1">
      <c r="A289" s="23">
        <v>3</v>
      </c>
      <c r="B289" s="224"/>
      <c r="C289" s="21">
        <v>4</v>
      </c>
      <c r="D289" s="62" t="s">
        <v>151</v>
      </c>
      <c r="E289" s="120" t="s">
        <v>194</v>
      </c>
      <c r="F289" s="104" t="s">
        <v>58</v>
      </c>
      <c r="G289" s="74" t="s">
        <v>42</v>
      </c>
      <c r="H289" s="69">
        <v>120</v>
      </c>
      <c r="I289" s="69">
        <v>0</v>
      </c>
      <c r="J289" s="73"/>
      <c r="K289" s="154"/>
      <c r="L289" s="53"/>
      <c r="M289" s="53"/>
      <c r="N289" s="53">
        <v>120</v>
      </c>
      <c r="O289" s="69">
        <v>0</v>
      </c>
      <c r="P289" s="113">
        <v>4</v>
      </c>
      <c r="Q289" s="115">
        <v>4</v>
      </c>
      <c r="R289" s="115">
        <v>0</v>
      </c>
      <c r="U289" s="200"/>
    </row>
    <row r="290" spans="1:21" ht="24" customHeight="1">
      <c r="A290" s="23">
        <v>4</v>
      </c>
      <c r="B290" s="233" t="s">
        <v>28</v>
      </c>
      <c r="C290" s="21">
        <v>5</v>
      </c>
      <c r="D290" s="83" t="s">
        <v>159</v>
      </c>
      <c r="E290" s="122" t="s">
        <v>128</v>
      </c>
      <c r="F290" s="104" t="s">
        <v>58</v>
      </c>
      <c r="G290" s="74" t="s">
        <v>42</v>
      </c>
      <c r="H290" s="69">
        <v>80</v>
      </c>
      <c r="I290" s="69">
        <v>0</v>
      </c>
      <c r="J290" s="73"/>
      <c r="K290" s="155"/>
      <c r="L290" s="53"/>
      <c r="M290" s="53"/>
      <c r="N290" s="53">
        <v>80</v>
      </c>
      <c r="O290" s="69">
        <v>0</v>
      </c>
      <c r="P290" s="115">
        <v>3</v>
      </c>
      <c r="Q290" s="111">
        <v>3</v>
      </c>
      <c r="R290" s="115">
        <v>0</v>
      </c>
      <c r="U290" s="200"/>
    </row>
    <row r="291" spans="1:21" ht="21.75" customHeight="1">
      <c r="A291" s="23">
        <v>5</v>
      </c>
      <c r="B291" s="234"/>
      <c r="C291" s="21">
        <v>6</v>
      </c>
      <c r="D291" s="62" t="s">
        <v>193</v>
      </c>
      <c r="E291" s="120" t="s">
        <v>128</v>
      </c>
      <c r="F291" s="31" t="s">
        <v>58</v>
      </c>
      <c r="G291" s="53" t="s">
        <v>42</v>
      </c>
      <c r="H291" s="69">
        <v>80</v>
      </c>
      <c r="I291" s="69">
        <v>0</v>
      </c>
      <c r="J291" s="73"/>
      <c r="K291" s="153"/>
      <c r="L291" s="53"/>
      <c r="M291" s="53"/>
      <c r="N291" s="53">
        <v>80</v>
      </c>
      <c r="O291" s="69">
        <v>0</v>
      </c>
      <c r="P291" s="112">
        <v>3</v>
      </c>
      <c r="Q291" s="111">
        <v>3</v>
      </c>
      <c r="R291" s="115">
        <v>0</v>
      </c>
      <c r="U291" s="200"/>
    </row>
    <row r="292" spans="1:21" ht="12.75" customHeight="1">
      <c r="A292" s="246" t="s">
        <v>45</v>
      </c>
      <c r="B292" s="247"/>
      <c r="C292" s="247"/>
      <c r="D292" s="247"/>
      <c r="E292" s="247"/>
      <c r="F292" s="247"/>
      <c r="G292" s="248"/>
      <c r="H292" s="24">
        <f>SUM(H287:H291)</f>
        <v>520</v>
      </c>
      <c r="I292" s="24">
        <f aca="true" t="shared" si="25" ref="I292:R292">SUM(I287:I291)</f>
        <v>0</v>
      </c>
      <c r="J292" s="24">
        <f t="shared" si="25"/>
        <v>0</v>
      </c>
      <c r="K292" s="24">
        <f t="shared" si="25"/>
        <v>0</v>
      </c>
      <c r="L292" s="24">
        <f t="shared" si="25"/>
        <v>0</v>
      </c>
      <c r="M292" s="24">
        <f t="shared" si="25"/>
        <v>0</v>
      </c>
      <c r="N292" s="24">
        <f t="shared" si="25"/>
        <v>520</v>
      </c>
      <c r="O292" s="24">
        <f t="shared" si="25"/>
        <v>0</v>
      </c>
      <c r="P292" s="24">
        <f t="shared" si="25"/>
        <v>18</v>
      </c>
      <c r="Q292" s="24">
        <f t="shared" si="25"/>
        <v>18</v>
      </c>
      <c r="R292" s="24">
        <f t="shared" si="25"/>
        <v>0</v>
      </c>
      <c r="U292" s="200"/>
    </row>
    <row r="293" ht="12.75" customHeight="1">
      <c r="U293" s="200"/>
    </row>
    <row r="294" spans="1:21" ht="12.75" customHeight="1">
      <c r="A294" s="57" t="s">
        <v>33</v>
      </c>
      <c r="P294" s="12"/>
      <c r="U294" s="200"/>
    </row>
    <row r="295" spans="1:21" ht="12.75" customHeight="1">
      <c r="A295" s="316" t="s">
        <v>34</v>
      </c>
      <c r="B295" s="317"/>
      <c r="C295" s="317"/>
      <c r="D295" s="317"/>
      <c r="E295" s="317"/>
      <c r="F295" s="318"/>
      <c r="G295" s="253" t="s">
        <v>35</v>
      </c>
      <c r="H295" s="253"/>
      <c r="I295" s="253"/>
      <c r="J295" s="253"/>
      <c r="K295" s="253"/>
      <c r="L295" s="253" t="s">
        <v>38</v>
      </c>
      <c r="M295" s="253"/>
      <c r="N295" s="253"/>
      <c r="O295" s="253"/>
      <c r="P295" s="12"/>
      <c r="U295" s="200"/>
    </row>
    <row r="296" spans="1:21" ht="48.75" customHeight="1">
      <c r="A296" s="319"/>
      <c r="B296" s="320"/>
      <c r="C296" s="320"/>
      <c r="D296" s="320"/>
      <c r="E296" s="320"/>
      <c r="F296" s="321"/>
      <c r="G296" s="223" t="s">
        <v>36</v>
      </c>
      <c r="H296" s="223"/>
      <c r="I296" s="223" t="s">
        <v>37</v>
      </c>
      <c r="J296" s="223"/>
      <c r="K296" s="223"/>
      <c r="L296" s="254" t="s">
        <v>39</v>
      </c>
      <c r="M296" s="255"/>
      <c r="N296" s="223" t="s">
        <v>52</v>
      </c>
      <c r="O296" s="223"/>
      <c r="P296" s="12"/>
      <c r="U296" s="200"/>
    </row>
    <row r="297" spans="1:21" ht="12.75" customHeight="1">
      <c r="A297" s="308" t="s">
        <v>185</v>
      </c>
      <c r="B297" s="309"/>
      <c r="C297" s="309"/>
      <c r="D297" s="309"/>
      <c r="E297" s="309"/>
      <c r="F297" s="310"/>
      <c r="G297" s="213">
        <v>240</v>
      </c>
      <c r="H297" s="213"/>
      <c r="I297" s="212">
        <f>G297/(I106+H106)</f>
        <v>0.052689352360043906</v>
      </c>
      <c r="J297" s="213"/>
      <c r="K297" s="213"/>
      <c r="L297" s="215">
        <v>19</v>
      </c>
      <c r="M297" s="216"/>
      <c r="N297" s="212">
        <f aca="true" t="shared" si="26" ref="N297:N305">L297/180</f>
        <v>0.10555555555555556</v>
      </c>
      <c r="O297" s="213"/>
      <c r="P297" s="12"/>
      <c r="U297" s="200"/>
    </row>
    <row r="298" spans="1:21" ht="12.75" customHeight="1">
      <c r="A298" s="308" t="s">
        <v>187</v>
      </c>
      <c r="B298" s="309"/>
      <c r="C298" s="309"/>
      <c r="D298" s="309"/>
      <c r="E298" s="309"/>
      <c r="F298" s="310"/>
      <c r="G298" s="213">
        <v>30</v>
      </c>
      <c r="H298" s="213"/>
      <c r="I298" s="210">
        <f>G298/(I106+H106)</f>
        <v>0.006586169045005488</v>
      </c>
      <c r="J298" s="217"/>
      <c r="K298" s="211"/>
      <c r="L298" s="215">
        <v>2</v>
      </c>
      <c r="M298" s="216"/>
      <c r="N298" s="212">
        <f>L298/180</f>
        <v>0.011111111111111112</v>
      </c>
      <c r="O298" s="213"/>
      <c r="P298" s="12"/>
      <c r="U298" s="200"/>
    </row>
    <row r="299" spans="1:21" ht="12.75" customHeight="1">
      <c r="A299" s="308" t="s">
        <v>186</v>
      </c>
      <c r="B299" s="309"/>
      <c r="C299" s="309"/>
      <c r="D299" s="309"/>
      <c r="E299" s="309"/>
      <c r="F299" s="310"/>
      <c r="G299" s="213">
        <v>60</v>
      </c>
      <c r="H299" s="213"/>
      <c r="I299" s="210">
        <f>G299/(I106+H106)</f>
        <v>0.013172338090010977</v>
      </c>
      <c r="J299" s="217"/>
      <c r="K299" s="211"/>
      <c r="L299" s="215">
        <v>5</v>
      </c>
      <c r="M299" s="216"/>
      <c r="N299" s="212">
        <f t="shared" si="26"/>
        <v>0.027777777777777776</v>
      </c>
      <c r="O299" s="213"/>
      <c r="P299" s="12"/>
      <c r="U299" s="200"/>
    </row>
    <row r="300" spans="1:21" ht="12.75" customHeight="1">
      <c r="A300" s="308" t="s">
        <v>191</v>
      </c>
      <c r="B300" s="309"/>
      <c r="C300" s="309"/>
      <c r="D300" s="309"/>
      <c r="E300" s="309"/>
      <c r="F300" s="310"/>
      <c r="G300" s="213">
        <v>45</v>
      </c>
      <c r="H300" s="213"/>
      <c r="I300" s="210">
        <f>G300/(I106+H106)</f>
        <v>0.009879253567508232</v>
      </c>
      <c r="J300" s="217"/>
      <c r="K300" s="211"/>
      <c r="L300" s="215">
        <v>4</v>
      </c>
      <c r="M300" s="216"/>
      <c r="N300" s="212">
        <f>L300/180</f>
        <v>0.022222222222222223</v>
      </c>
      <c r="O300" s="213"/>
      <c r="P300" s="12"/>
      <c r="U300" s="200"/>
    </row>
    <row r="301" spans="1:21" ht="12.75" customHeight="1">
      <c r="A301" s="308" t="s">
        <v>228</v>
      </c>
      <c r="B301" s="309"/>
      <c r="C301" s="309"/>
      <c r="D301" s="309"/>
      <c r="E301" s="309"/>
      <c r="F301" s="310"/>
      <c r="G301" s="215">
        <v>75</v>
      </c>
      <c r="H301" s="216"/>
      <c r="I301" s="210">
        <f>G301/(I106+H6)</f>
        <v>0.034482758620689655</v>
      </c>
      <c r="J301" s="217"/>
      <c r="K301" s="211"/>
      <c r="L301" s="215">
        <v>6</v>
      </c>
      <c r="M301" s="216"/>
      <c r="N301" s="210">
        <f>L301/180</f>
        <v>0.03333333333333333</v>
      </c>
      <c r="O301" s="211"/>
      <c r="P301" s="12"/>
      <c r="U301" s="200"/>
    </row>
    <row r="302" spans="1:21" ht="12.75" customHeight="1">
      <c r="A302" s="308" t="s">
        <v>241</v>
      </c>
      <c r="B302" s="309"/>
      <c r="C302" s="309"/>
      <c r="D302" s="309"/>
      <c r="E302" s="309"/>
      <c r="F302" s="310"/>
      <c r="G302" s="213">
        <v>180</v>
      </c>
      <c r="H302" s="213"/>
      <c r="I302" s="210">
        <f>G302/(I106+H106)</f>
        <v>0.03951701427003293</v>
      </c>
      <c r="J302" s="217"/>
      <c r="K302" s="211"/>
      <c r="L302" s="215">
        <v>10</v>
      </c>
      <c r="M302" s="216"/>
      <c r="N302" s="212">
        <f t="shared" si="26"/>
        <v>0.05555555555555555</v>
      </c>
      <c r="O302" s="213"/>
      <c r="P302" s="12"/>
      <c r="U302" s="200"/>
    </row>
    <row r="303" spans="1:21" ht="12.75" customHeight="1">
      <c r="A303" s="308" t="s">
        <v>183</v>
      </c>
      <c r="B303" s="309"/>
      <c r="C303" s="309"/>
      <c r="D303" s="309"/>
      <c r="E303" s="309"/>
      <c r="F303" s="310"/>
      <c r="G303" s="213">
        <v>60</v>
      </c>
      <c r="H303" s="213"/>
      <c r="I303" s="210">
        <f>G303/(I106+H106)</f>
        <v>0.013172338090010977</v>
      </c>
      <c r="J303" s="217"/>
      <c r="K303" s="211"/>
      <c r="L303" s="215">
        <v>4</v>
      </c>
      <c r="M303" s="216"/>
      <c r="N303" s="212">
        <f>L303/180</f>
        <v>0.022222222222222223</v>
      </c>
      <c r="O303" s="213"/>
      <c r="P303" s="2"/>
      <c r="U303" s="200"/>
    </row>
    <row r="304" spans="1:21" ht="12.75" customHeight="1">
      <c r="A304" s="308" t="s">
        <v>184</v>
      </c>
      <c r="B304" s="309"/>
      <c r="C304" s="309"/>
      <c r="D304" s="309"/>
      <c r="E304" s="309"/>
      <c r="F304" s="310"/>
      <c r="G304" s="213">
        <v>520</v>
      </c>
      <c r="H304" s="213"/>
      <c r="I304" s="210">
        <f>G304/(I106+H106)</f>
        <v>0.1141602634467618</v>
      </c>
      <c r="J304" s="217"/>
      <c r="K304" s="211"/>
      <c r="L304" s="215">
        <v>18</v>
      </c>
      <c r="M304" s="216"/>
      <c r="N304" s="212">
        <f>L304/180</f>
        <v>0.1</v>
      </c>
      <c r="O304" s="213"/>
      <c r="P304" s="2"/>
      <c r="U304" s="200"/>
    </row>
    <row r="305" spans="1:21" ht="12.75" customHeight="1">
      <c r="A305" s="322" t="s">
        <v>45</v>
      </c>
      <c r="B305" s="323"/>
      <c r="C305" s="323"/>
      <c r="D305" s="323"/>
      <c r="E305" s="323"/>
      <c r="F305" s="324"/>
      <c r="G305" s="222">
        <f>SUM(G297:H304)</f>
        <v>1210</v>
      </c>
      <c r="H305" s="222"/>
      <c r="I305" s="277">
        <f>G305/(I106+H106)</f>
        <v>0.265642151481888</v>
      </c>
      <c r="J305" s="278"/>
      <c r="K305" s="279"/>
      <c r="L305" s="275">
        <f>SUM(L297:L304)</f>
        <v>68</v>
      </c>
      <c r="M305" s="276"/>
      <c r="N305" s="221">
        <f t="shared" si="26"/>
        <v>0.37777777777777777</v>
      </c>
      <c r="O305" s="222"/>
      <c r="P305" s="12"/>
      <c r="S305" s="182"/>
      <c r="U305" s="200"/>
    </row>
    <row r="306" spans="19:21" ht="12.75" customHeight="1">
      <c r="S306" s="182"/>
      <c r="U306" s="200"/>
    </row>
    <row r="307" spans="1:21" ht="12.75" customHeight="1">
      <c r="A307" s="174" t="s">
        <v>32</v>
      </c>
      <c r="B307" s="175"/>
      <c r="C307" s="176"/>
      <c r="D307" s="175"/>
      <c r="E307" s="175"/>
      <c r="F307" s="175"/>
      <c r="G307" s="253" t="s">
        <v>35</v>
      </c>
      <c r="H307" s="253"/>
      <c r="I307" s="253"/>
      <c r="J307" s="253"/>
      <c r="K307" s="253"/>
      <c r="L307" s="253" t="s">
        <v>38</v>
      </c>
      <c r="M307" s="253"/>
      <c r="N307" s="253"/>
      <c r="O307" s="253"/>
      <c r="S307" s="182"/>
      <c r="U307" s="200"/>
    </row>
    <row r="308" spans="7:21" ht="45" customHeight="1">
      <c r="G308" s="223" t="s">
        <v>36</v>
      </c>
      <c r="H308" s="223"/>
      <c r="I308" s="223" t="s">
        <v>37</v>
      </c>
      <c r="J308" s="223"/>
      <c r="K308" s="223"/>
      <c r="L308" s="223" t="s">
        <v>39</v>
      </c>
      <c r="M308" s="223"/>
      <c r="N308" s="223" t="s">
        <v>52</v>
      </c>
      <c r="O308" s="223"/>
      <c r="S308" s="182"/>
      <c r="U308" s="200"/>
    </row>
    <row r="309" spans="1:19" ht="12.75" customHeight="1">
      <c r="A309" s="313" t="s">
        <v>213</v>
      </c>
      <c r="B309" s="314"/>
      <c r="C309" s="314"/>
      <c r="D309" s="314"/>
      <c r="E309" s="314"/>
      <c r="F309" s="315"/>
      <c r="G309" s="220">
        <f>I106</f>
        <v>2175</v>
      </c>
      <c r="H309" s="220"/>
      <c r="I309" s="219">
        <f>G309/(G309+G310)</f>
        <v>0.4711871750433276</v>
      </c>
      <c r="J309" s="220"/>
      <c r="K309" s="220"/>
      <c r="L309" s="274">
        <f>R106</f>
        <v>86.20000000000002</v>
      </c>
      <c r="M309" s="273"/>
      <c r="N309" s="219">
        <f>L309/180</f>
        <v>0.478888888888889</v>
      </c>
      <c r="O309" s="220"/>
      <c r="S309" s="182"/>
    </row>
    <row r="310" spans="1:19" ht="12.75" customHeight="1">
      <c r="A310" s="313" t="s">
        <v>245</v>
      </c>
      <c r="B310" s="314"/>
      <c r="C310" s="314"/>
      <c r="D310" s="314"/>
      <c r="E310" s="314"/>
      <c r="F310" s="315"/>
      <c r="G310" s="220">
        <f>H108</f>
        <v>2441</v>
      </c>
      <c r="H310" s="220"/>
      <c r="I310" s="219">
        <f>G310/(G309+G310)</f>
        <v>0.5288128249566725</v>
      </c>
      <c r="J310" s="220"/>
      <c r="K310" s="220"/>
      <c r="L310" s="272">
        <f>Q106</f>
        <v>93.79999999999998</v>
      </c>
      <c r="M310" s="273"/>
      <c r="N310" s="219">
        <f>L310/180</f>
        <v>0.521111111111111</v>
      </c>
      <c r="O310" s="220"/>
      <c r="S310" s="182"/>
    </row>
    <row r="311" ht="12.75" customHeight="1"/>
    <row r="312" ht="12.75" customHeight="1">
      <c r="A312" s="201" t="s">
        <v>242</v>
      </c>
    </row>
    <row r="313" spans="1:15" ht="12.75" customHeight="1">
      <c r="A313" s="327" t="s">
        <v>247</v>
      </c>
      <c r="B313" s="317"/>
      <c r="C313" s="317"/>
      <c r="D313" s="317"/>
      <c r="E313" s="317"/>
      <c r="F313" s="318"/>
      <c r="G313" s="253" t="s">
        <v>35</v>
      </c>
      <c r="H313" s="253"/>
      <c r="I313" s="253"/>
      <c r="J313" s="253"/>
      <c r="K313" s="253"/>
      <c r="L313" s="253" t="s">
        <v>38</v>
      </c>
      <c r="M313" s="253"/>
      <c r="N313" s="253"/>
      <c r="O313" s="253"/>
    </row>
    <row r="314" spans="1:15" ht="33" customHeight="1">
      <c r="A314" s="319"/>
      <c r="B314" s="320"/>
      <c r="C314" s="320"/>
      <c r="D314" s="320"/>
      <c r="E314" s="320"/>
      <c r="F314" s="321"/>
      <c r="G314" s="223" t="s">
        <v>36</v>
      </c>
      <c r="H314" s="223"/>
      <c r="I314" s="223" t="s">
        <v>37</v>
      </c>
      <c r="J314" s="223"/>
      <c r="K314" s="223"/>
      <c r="L314" s="254" t="s">
        <v>39</v>
      </c>
      <c r="M314" s="255"/>
      <c r="N314" s="223" t="s">
        <v>52</v>
      </c>
      <c r="O314" s="223"/>
    </row>
    <row r="315" spans="1:20" ht="12.75" customHeight="1">
      <c r="A315" s="308" t="s">
        <v>243</v>
      </c>
      <c r="B315" s="309"/>
      <c r="C315" s="309"/>
      <c r="D315" s="309"/>
      <c r="E315" s="309"/>
      <c r="F315" s="310"/>
      <c r="G315" s="215">
        <v>960</v>
      </c>
      <c r="H315" s="216"/>
      <c r="I315" s="212">
        <f>G315/H106</f>
        <v>0.40336134453781514</v>
      </c>
      <c r="J315" s="213"/>
      <c r="K315" s="213"/>
      <c r="L315" s="215">
        <v>72</v>
      </c>
      <c r="M315" s="216"/>
      <c r="N315" s="212">
        <f>L315/180</f>
        <v>0.4</v>
      </c>
      <c r="O315" s="213"/>
      <c r="T315" s="205"/>
    </row>
    <row r="316" spans="1:20" ht="12.75" customHeight="1">
      <c r="A316" s="308" t="s">
        <v>244</v>
      </c>
      <c r="B316" s="309"/>
      <c r="C316" s="309"/>
      <c r="D316" s="309"/>
      <c r="E316" s="309"/>
      <c r="F316" s="310"/>
      <c r="G316" s="215">
        <v>180</v>
      </c>
      <c r="H316" s="216"/>
      <c r="I316" s="212">
        <f>G316/H106</f>
        <v>0.07563025210084033</v>
      </c>
      <c r="J316" s="213"/>
      <c r="K316" s="213"/>
      <c r="L316" s="215">
        <v>24</v>
      </c>
      <c r="M316" s="216"/>
      <c r="N316" s="212">
        <f>L316/180</f>
        <v>0.13333333333333333</v>
      </c>
      <c r="O316" s="213"/>
      <c r="T316" s="205"/>
    </row>
    <row r="317" spans="1:20" ht="12.75" customHeight="1">
      <c r="A317" s="308" t="s">
        <v>246</v>
      </c>
      <c r="B317" s="309"/>
      <c r="C317" s="309"/>
      <c r="D317" s="309"/>
      <c r="E317" s="309"/>
      <c r="F317" s="310"/>
      <c r="G317" s="215">
        <v>520</v>
      </c>
      <c r="H317" s="216"/>
      <c r="I317" s="212">
        <f>G317/H106</f>
        <v>0.2184873949579832</v>
      </c>
      <c r="J317" s="213"/>
      <c r="K317" s="213"/>
      <c r="L317" s="215">
        <v>18</v>
      </c>
      <c r="M317" s="216"/>
      <c r="N317" s="212">
        <f>L317/180</f>
        <v>0.1</v>
      </c>
      <c r="O317" s="213"/>
      <c r="T317" s="205"/>
    </row>
    <row r="318" spans="1:15" ht="12.75" customHeight="1">
      <c r="A318" s="322" t="s">
        <v>45</v>
      </c>
      <c r="B318" s="323"/>
      <c r="C318" s="323"/>
      <c r="D318" s="323"/>
      <c r="E318" s="323"/>
      <c r="F318" s="324"/>
      <c r="G318" s="222">
        <f>SUM(G315:H317)</f>
        <v>1660</v>
      </c>
      <c r="H318" s="222"/>
      <c r="I318" s="221">
        <f>G318/H106</f>
        <v>0.6974789915966386</v>
      </c>
      <c r="J318" s="222"/>
      <c r="K318" s="222"/>
      <c r="L318" s="275">
        <f>SUM(L315:L317)</f>
        <v>114</v>
      </c>
      <c r="M318" s="276"/>
      <c r="N318" s="221">
        <f>L318/180</f>
        <v>0.6333333333333333</v>
      </c>
      <c r="O318" s="222"/>
    </row>
    <row r="319" spans="1:19" s="200" customFormat="1" ht="12.75" customHeight="1">
      <c r="A319" s="176"/>
      <c r="B319" s="176"/>
      <c r="C319" s="176"/>
      <c r="D319" s="176"/>
      <c r="E319" s="176"/>
      <c r="F319" s="176"/>
      <c r="G319" s="202"/>
      <c r="H319" s="202"/>
      <c r="I319" s="203"/>
      <c r="J319" s="202"/>
      <c r="K319" s="202"/>
      <c r="L319" s="202"/>
      <c r="M319" s="202"/>
      <c r="N319" s="203"/>
      <c r="O319" s="202"/>
      <c r="S319" s="204"/>
    </row>
    <row r="320" spans="1:19" ht="12.75" customHeight="1">
      <c r="A320" s="325" t="s">
        <v>75</v>
      </c>
      <c r="B320" s="325"/>
      <c r="C320" s="325"/>
      <c r="D320" s="325"/>
      <c r="E320" s="325"/>
      <c r="G320" s="43"/>
      <c r="H320" s="325" t="s">
        <v>254</v>
      </c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1"/>
    </row>
    <row r="321" spans="1:19" ht="24.75" customHeight="1">
      <c r="A321" s="42"/>
      <c r="B321" s="42"/>
      <c r="C321" s="42"/>
      <c r="D321" s="42"/>
      <c r="E321" s="42"/>
      <c r="G321" s="43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1"/>
    </row>
    <row r="322" spans="1:19" ht="12.75" customHeight="1">
      <c r="A322" s="336" t="s">
        <v>255</v>
      </c>
      <c r="B322" s="336"/>
      <c r="C322" s="336"/>
      <c r="D322" s="336"/>
      <c r="E322" s="336"/>
      <c r="H322" s="336" t="s">
        <v>255</v>
      </c>
      <c r="I322" s="336"/>
      <c r="J322" s="336"/>
      <c r="K322" s="336"/>
      <c r="L322" s="336"/>
      <c r="M322" s="336"/>
      <c r="N322" s="336"/>
      <c r="O322" s="336"/>
      <c r="P322" s="336"/>
      <c r="Q322" s="336"/>
      <c r="R322" s="336"/>
      <c r="S322" s="1"/>
    </row>
    <row r="323" spans="1:19" ht="9" customHeight="1">
      <c r="A323" s="325" t="s">
        <v>76</v>
      </c>
      <c r="B323" s="325"/>
      <c r="C323" s="325"/>
      <c r="D323" s="325"/>
      <c r="E323" s="325"/>
      <c r="G323" s="44"/>
      <c r="H323" s="326" t="s">
        <v>77</v>
      </c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"/>
    </row>
    <row r="324" spans="1:19" ht="12.75" customHeight="1">
      <c r="A324" s="325" t="s">
        <v>78</v>
      </c>
      <c r="B324" s="325"/>
      <c r="C324" s="325"/>
      <c r="D324" s="325"/>
      <c r="E324" s="325"/>
      <c r="G324" s="43"/>
      <c r="H324" s="325" t="s">
        <v>79</v>
      </c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1"/>
    </row>
    <row r="325" spans="1:19" ht="12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S325" s="1"/>
    </row>
    <row r="326" spans="1:19" ht="12.75" customHeight="1">
      <c r="A326" s="42"/>
      <c r="B326" s="42"/>
      <c r="C326" s="42"/>
      <c r="D326" s="42"/>
      <c r="E326" s="42"/>
      <c r="S326" s="1"/>
    </row>
    <row r="327" spans="1:19" ht="12.75" customHeight="1">
      <c r="A327" s="325" t="s">
        <v>206</v>
      </c>
      <c r="B327" s="325"/>
      <c r="C327" s="325"/>
      <c r="D327" s="325"/>
      <c r="E327" s="325"/>
      <c r="H327" s="325" t="s">
        <v>240</v>
      </c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1"/>
    </row>
    <row r="328" spans="1:19" ht="24.75" customHeight="1">
      <c r="A328" s="42"/>
      <c r="B328" s="42"/>
      <c r="C328" s="42"/>
      <c r="D328" s="42"/>
      <c r="E328" s="42"/>
      <c r="S328" s="1"/>
    </row>
    <row r="329" spans="1:19" ht="12.75" customHeight="1">
      <c r="A329" s="336" t="s">
        <v>256</v>
      </c>
      <c r="B329" s="336"/>
      <c r="C329" s="336"/>
      <c r="D329" s="336"/>
      <c r="E329" s="336"/>
      <c r="H329" s="336" t="s">
        <v>257</v>
      </c>
      <c r="I329" s="336"/>
      <c r="J329" s="336"/>
      <c r="K329" s="336"/>
      <c r="L329" s="336"/>
      <c r="M329" s="336"/>
      <c r="N329" s="336"/>
      <c r="O329" s="336"/>
      <c r="P329" s="336"/>
      <c r="Q329" s="336"/>
      <c r="R329" s="336"/>
      <c r="S329" s="1"/>
    </row>
    <row r="330" spans="1:19" ht="7.5" customHeight="1">
      <c r="A330" s="325" t="s">
        <v>80</v>
      </c>
      <c r="B330" s="325"/>
      <c r="C330" s="325"/>
      <c r="D330" s="325"/>
      <c r="E330" s="325"/>
      <c r="G330" s="44"/>
      <c r="H330" s="326" t="s">
        <v>77</v>
      </c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"/>
    </row>
    <row r="331" spans="1:19" ht="12.75" customHeight="1">
      <c r="A331" s="325" t="s">
        <v>78</v>
      </c>
      <c r="B331" s="325"/>
      <c r="C331" s="325"/>
      <c r="D331" s="325"/>
      <c r="E331" s="325"/>
      <c r="G331" s="43"/>
      <c r="H331" s="325" t="s">
        <v>79</v>
      </c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1"/>
    </row>
    <row r="332" spans="1:19" ht="12.75" customHeight="1">
      <c r="A332" s="42"/>
      <c r="B332" s="42"/>
      <c r="C332" s="42"/>
      <c r="D332" s="42"/>
      <c r="E332" s="42"/>
      <c r="G332" s="43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"/>
    </row>
    <row r="333" spans="1:19" ht="12.75" customHeight="1">
      <c r="A333" s="42"/>
      <c r="B333" s="45"/>
      <c r="C333" s="45"/>
      <c r="D333" s="45"/>
      <c r="E333" s="45"/>
      <c r="S333" s="1"/>
    </row>
    <row r="334" spans="1:25" ht="12.75" customHeight="1">
      <c r="A334" s="209" t="s">
        <v>258</v>
      </c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130"/>
      <c r="T334" s="130"/>
      <c r="U334" s="130"/>
      <c r="V334" s="130"/>
      <c r="W334" s="130"/>
      <c r="X334" s="130"/>
      <c r="Y334" s="130"/>
    </row>
    <row r="335" spans="1:25" ht="12.75" customHeight="1">
      <c r="A335" s="209"/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130"/>
      <c r="T335" s="130"/>
      <c r="U335" s="130"/>
      <c r="V335" s="130"/>
      <c r="W335" s="130"/>
      <c r="X335" s="130"/>
      <c r="Y335" s="130"/>
    </row>
    <row r="336" spans="1:25" ht="12.75" customHeight="1">
      <c r="A336" s="209"/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130"/>
      <c r="T336" s="130"/>
      <c r="U336" s="130"/>
      <c r="V336" s="130"/>
      <c r="W336" s="130"/>
      <c r="X336" s="130"/>
      <c r="Y336" s="130"/>
    </row>
    <row r="337" spans="1:25" ht="12.75" customHeight="1">
      <c r="A337" s="209"/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130"/>
      <c r="T337" s="130"/>
      <c r="U337" s="130"/>
      <c r="V337" s="130"/>
      <c r="W337" s="130"/>
      <c r="X337" s="130"/>
      <c r="Y337" s="130"/>
    </row>
    <row r="338" spans="1:25" ht="12.75" customHeight="1">
      <c r="A338" s="209" t="s">
        <v>259</v>
      </c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130"/>
      <c r="T338" s="130"/>
      <c r="U338" s="130"/>
      <c r="V338" s="130"/>
      <c r="W338" s="130"/>
      <c r="X338" s="130"/>
      <c r="Y338" s="130"/>
    </row>
    <row r="339" spans="1:25" ht="12.75" customHeight="1">
      <c r="A339" s="209"/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130"/>
      <c r="T339" s="130"/>
      <c r="U339" s="130"/>
      <c r="V339" s="130"/>
      <c r="W339" s="130"/>
      <c r="X339" s="130"/>
      <c r="Y339" s="130"/>
    </row>
    <row r="340" spans="1:25" ht="12.75" customHeight="1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130"/>
      <c r="T340" s="130"/>
      <c r="U340" s="130"/>
      <c r="V340" s="130"/>
      <c r="W340" s="130"/>
      <c r="X340" s="130"/>
      <c r="Y340" s="130"/>
    </row>
    <row r="341" spans="1:25" ht="12.75" customHeight="1">
      <c r="A341" s="209" t="s">
        <v>260</v>
      </c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130"/>
      <c r="T341" s="130"/>
      <c r="U341" s="130"/>
      <c r="V341" s="130"/>
      <c r="W341" s="130"/>
      <c r="X341" s="130"/>
      <c r="Y341" s="130"/>
    </row>
    <row r="342" spans="1:25" ht="12.75" customHeight="1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130"/>
      <c r="T342" s="130"/>
      <c r="U342" s="130"/>
      <c r="V342" s="130"/>
      <c r="W342" s="130"/>
      <c r="X342" s="130"/>
      <c r="Y342" s="130"/>
    </row>
    <row r="343" spans="1:25" ht="12.75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130"/>
      <c r="T343" s="130"/>
      <c r="U343" s="130"/>
      <c r="V343" s="130"/>
      <c r="W343" s="130"/>
      <c r="X343" s="130"/>
      <c r="Y343" s="130"/>
    </row>
    <row r="344" spans="1:25" ht="12.75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130"/>
      <c r="T344" s="130"/>
      <c r="U344" s="130"/>
      <c r="V344" s="130"/>
      <c r="W344" s="130"/>
      <c r="X344" s="130"/>
      <c r="Y344" s="130"/>
    </row>
  </sheetData>
  <sheetProtection/>
  <mergeCells count="436">
    <mergeCell ref="N317:O317"/>
    <mergeCell ref="N315:O315"/>
    <mergeCell ref="N316:O316"/>
    <mergeCell ref="A317:F317"/>
    <mergeCell ref="G317:H317"/>
    <mergeCell ref="I317:K317"/>
    <mergeCell ref="L317:M317"/>
    <mergeCell ref="I315:K315"/>
    <mergeCell ref="L315:M315"/>
    <mergeCell ref="L316:M316"/>
    <mergeCell ref="A331:E331"/>
    <mergeCell ref="A330:E330"/>
    <mergeCell ref="A316:F316"/>
    <mergeCell ref="G316:H316"/>
    <mergeCell ref="I316:K316"/>
    <mergeCell ref="A315:F315"/>
    <mergeCell ref="G315:H315"/>
    <mergeCell ref="H321:R321"/>
    <mergeCell ref="A323:E323"/>
    <mergeCell ref="H331:R331"/>
    <mergeCell ref="D264:D266"/>
    <mergeCell ref="E264:E266"/>
    <mergeCell ref="H264:O264"/>
    <mergeCell ref="H265:I265"/>
    <mergeCell ref="A327:E327"/>
    <mergeCell ref="H327:R327"/>
    <mergeCell ref="G313:K313"/>
    <mergeCell ref="I318:K318"/>
    <mergeCell ref="L318:M318"/>
    <mergeCell ref="N318:O318"/>
    <mergeCell ref="A14:R14"/>
    <mergeCell ref="C35:G35"/>
    <mergeCell ref="H330:R330"/>
    <mergeCell ref="S16:S20"/>
    <mergeCell ref="A322:E322"/>
    <mergeCell ref="A329:E329"/>
    <mergeCell ref="H322:R322"/>
    <mergeCell ref="H329:R329"/>
    <mergeCell ref="A234:A236"/>
    <mergeCell ref="A320:E320"/>
    <mergeCell ref="A7:R7"/>
    <mergeCell ref="A8:R8"/>
    <mergeCell ref="A9:R9"/>
    <mergeCell ref="A11:R11"/>
    <mergeCell ref="A12:R12"/>
    <mergeCell ref="A13:R13"/>
    <mergeCell ref="A10:R10"/>
    <mergeCell ref="A161:R161"/>
    <mergeCell ref="D150:D152"/>
    <mergeCell ref="B153:B156"/>
    <mergeCell ref="E136:E138"/>
    <mergeCell ref="F136:F138"/>
    <mergeCell ref="H136:O136"/>
    <mergeCell ref="F26:F27"/>
    <mergeCell ref="B126:B129"/>
    <mergeCell ref="E23:E24"/>
    <mergeCell ref="P136:R136"/>
    <mergeCell ref="A136:A138"/>
    <mergeCell ref="B136:B138"/>
    <mergeCell ref="H137:I137"/>
    <mergeCell ref="B130:B132"/>
    <mergeCell ref="A284:A286"/>
    <mergeCell ref="A318:F318"/>
    <mergeCell ref="G318:H318"/>
    <mergeCell ref="F23:F24"/>
    <mergeCell ref="A49:G49"/>
    <mergeCell ref="F154:F155"/>
    <mergeCell ref="A23:A24"/>
    <mergeCell ref="E26:E27"/>
    <mergeCell ref="A150:A152"/>
    <mergeCell ref="B21:B48"/>
    <mergeCell ref="H323:R323"/>
    <mergeCell ref="A309:F309"/>
    <mergeCell ref="L300:M300"/>
    <mergeCell ref="A313:F314"/>
    <mergeCell ref="L313:O313"/>
    <mergeCell ref="B290:B291"/>
    <mergeCell ref="N314:O314"/>
    <mergeCell ref="G314:H314"/>
    <mergeCell ref="I314:K314"/>
    <mergeCell ref="L314:M314"/>
    <mergeCell ref="G162:G164"/>
    <mergeCell ref="E162:E164"/>
    <mergeCell ref="J163:O163"/>
    <mergeCell ref="H320:R320"/>
    <mergeCell ref="B234:B236"/>
    <mergeCell ref="C234:C236"/>
    <mergeCell ref="D234:D236"/>
    <mergeCell ref="H234:O234"/>
    <mergeCell ref="C162:C164"/>
    <mergeCell ref="C264:C266"/>
    <mergeCell ref="H162:O162"/>
    <mergeCell ref="D162:D164"/>
    <mergeCell ref="J170:O170"/>
    <mergeCell ref="B150:B152"/>
    <mergeCell ref="A324:E324"/>
    <mergeCell ref="H324:R324"/>
    <mergeCell ref="B257:B259"/>
    <mergeCell ref="P163:P164"/>
    <mergeCell ref="E154:E155"/>
    <mergeCell ref="H151:I151"/>
    <mergeCell ref="A168:R168"/>
    <mergeCell ref="A169:A171"/>
    <mergeCell ref="D184:D186"/>
    <mergeCell ref="H185:I185"/>
    <mergeCell ref="Q137:R137"/>
    <mergeCell ref="P137:P138"/>
    <mergeCell ref="B172:B175"/>
    <mergeCell ref="A162:A164"/>
    <mergeCell ref="B162:B164"/>
    <mergeCell ref="E169:E171"/>
    <mergeCell ref="F169:F171"/>
    <mergeCell ref="D169:D171"/>
    <mergeCell ref="E184:E186"/>
    <mergeCell ref="F184:F186"/>
    <mergeCell ref="A233:R233"/>
    <mergeCell ref="H284:O284"/>
    <mergeCell ref="D276:D278"/>
    <mergeCell ref="E276:E278"/>
    <mergeCell ref="D284:D286"/>
    <mergeCell ref="A283:R283"/>
    <mergeCell ref="A310:F310"/>
    <mergeCell ref="A295:F296"/>
    <mergeCell ref="A297:F297"/>
    <mergeCell ref="A299:F299"/>
    <mergeCell ref="A304:F304"/>
    <mergeCell ref="A303:F303"/>
    <mergeCell ref="A298:F298"/>
    <mergeCell ref="A300:F300"/>
    <mergeCell ref="A302:F302"/>
    <mergeCell ref="A305:F305"/>
    <mergeCell ref="A301:F301"/>
    <mergeCell ref="B279:B280"/>
    <mergeCell ref="A166:G166"/>
    <mergeCell ref="H235:I235"/>
    <mergeCell ref="H247:I247"/>
    <mergeCell ref="G253:G255"/>
    <mergeCell ref="H254:I254"/>
    <mergeCell ref="B169:B171"/>
    <mergeCell ref="G184:G186"/>
    <mergeCell ref="F253:F255"/>
    <mergeCell ref="P285:P286"/>
    <mergeCell ref="P284:R284"/>
    <mergeCell ref="B276:B278"/>
    <mergeCell ref="B284:B286"/>
    <mergeCell ref="C284:C286"/>
    <mergeCell ref="G276:G278"/>
    <mergeCell ref="J277:O277"/>
    <mergeCell ref="F284:F286"/>
    <mergeCell ref="H277:I277"/>
    <mergeCell ref="Q277:R277"/>
    <mergeCell ref="F264:F266"/>
    <mergeCell ref="C246:C248"/>
    <mergeCell ref="A252:R252"/>
    <mergeCell ref="D253:D255"/>
    <mergeCell ref="P265:P266"/>
    <mergeCell ref="Q247:R247"/>
    <mergeCell ref="P253:R253"/>
    <mergeCell ref="H253:O253"/>
    <mergeCell ref="B246:B248"/>
    <mergeCell ref="A250:G250"/>
    <mergeCell ref="P276:R276"/>
    <mergeCell ref="A276:A278"/>
    <mergeCell ref="C192:C194"/>
    <mergeCell ref="G234:G236"/>
    <mergeCell ref="A189:G189"/>
    <mergeCell ref="A191:R191"/>
    <mergeCell ref="Q235:R235"/>
    <mergeCell ref="A210:G210"/>
    <mergeCell ref="B195:B197"/>
    <mergeCell ref="J235:O235"/>
    <mergeCell ref="A192:A194"/>
    <mergeCell ref="B198:B200"/>
    <mergeCell ref="D192:D194"/>
    <mergeCell ref="C169:C171"/>
    <mergeCell ref="P169:R169"/>
    <mergeCell ref="H169:O169"/>
    <mergeCell ref="H170:I170"/>
    <mergeCell ref="Q185:R185"/>
    <mergeCell ref="P185:P186"/>
    <mergeCell ref="P170:P171"/>
    <mergeCell ref="P184:R184"/>
    <mergeCell ref="C184:C186"/>
    <mergeCell ref="J185:O185"/>
    <mergeCell ref="P192:R192"/>
    <mergeCell ref="Q206:R206"/>
    <mergeCell ref="P193:P194"/>
    <mergeCell ref="D205:D207"/>
    <mergeCell ref="A204:R204"/>
    <mergeCell ref="P205:R205"/>
    <mergeCell ref="B192:B194"/>
    <mergeCell ref="G169:G171"/>
    <mergeCell ref="G205:G207"/>
    <mergeCell ref="Q193:R193"/>
    <mergeCell ref="Q170:R170"/>
    <mergeCell ref="H184:O184"/>
    <mergeCell ref="H205:O205"/>
    <mergeCell ref="P206:P207"/>
    <mergeCell ref="A183:R183"/>
    <mergeCell ref="A184:A186"/>
    <mergeCell ref="C205:C207"/>
    <mergeCell ref="B253:B255"/>
    <mergeCell ref="H213:O213"/>
    <mergeCell ref="H206:I206"/>
    <mergeCell ref="B205:B207"/>
    <mergeCell ref="B237:B238"/>
    <mergeCell ref="P234:R234"/>
    <mergeCell ref="H224:O224"/>
    <mergeCell ref="C213:C215"/>
    <mergeCell ref="H225:I225"/>
    <mergeCell ref="G224:G226"/>
    <mergeCell ref="Q254:R254"/>
    <mergeCell ref="P254:P255"/>
    <mergeCell ref="H246:O246"/>
    <mergeCell ref="G246:G248"/>
    <mergeCell ref="P247:P248"/>
    <mergeCell ref="J254:O254"/>
    <mergeCell ref="J247:O247"/>
    <mergeCell ref="B224:B226"/>
    <mergeCell ref="A231:G231"/>
    <mergeCell ref="P224:R224"/>
    <mergeCell ref="P235:P236"/>
    <mergeCell ref="B239:B240"/>
    <mergeCell ref="P246:R246"/>
    <mergeCell ref="A243:G243"/>
    <mergeCell ref="C48:G48"/>
    <mergeCell ref="C136:C138"/>
    <mergeCell ref="G136:G138"/>
    <mergeCell ref="F128:F129"/>
    <mergeCell ref="C104:G104"/>
    <mergeCell ref="A105:G105"/>
    <mergeCell ref="A106:G106"/>
    <mergeCell ref="A123:A125"/>
    <mergeCell ref="C123:C125"/>
    <mergeCell ref="D136:D138"/>
    <mergeCell ref="D17:D20"/>
    <mergeCell ref="E17:E20"/>
    <mergeCell ref="P17:R17"/>
    <mergeCell ref="F17:F20"/>
    <mergeCell ref="G17:G20"/>
    <mergeCell ref="H17:O17"/>
    <mergeCell ref="F21:F22"/>
    <mergeCell ref="C92:G92"/>
    <mergeCell ref="C77:G77"/>
    <mergeCell ref="A78:G78"/>
    <mergeCell ref="B50:B77"/>
    <mergeCell ref="A21:A22"/>
    <mergeCell ref="A26:A27"/>
    <mergeCell ref="C63:G63"/>
    <mergeCell ref="B79:B104"/>
    <mergeCell ref="E21:E22"/>
    <mergeCell ref="A16:R16"/>
    <mergeCell ref="A17:A20"/>
    <mergeCell ref="H18:I19"/>
    <mergeCell ref="C17:C20"/>
    <mergeCell ref="O19:O20"/>
    <mergeCell ref="J19:N19"/>
    <mergeCell ref="Q18:R19"/>
    <mergeCell ref="P18:P20"/>
    <mergeCell ref="J18:O18"/>
    <mergeCell ref="B17:B20"/>
    <mergeCell ref="P162:R162"/>
    <mergeCell ref="F162:F164"/>
    <mergeCell ref="F150:F152"/>
    <mergeCell ref="P151:P152"/>
    <mergeCell ref="J151:O151"/>
    <mergeCell ref="P150:R150"/>
    <mergeCell ref="Q151:R151"/>
    <mergeCell ref="H163:I163"/>
    <mergeCell ref="A159:G159"/>
    <mergeCell ref="Q163:R163"/>
    <mergeCell ref="G310:H310"/>
    <mergeCell ref="I310:K310"/>
    <mergeCell ref="N310:O310"/>
    <mergeCell ref="I303:K303"/>
    <mergeCell ref="G308:H308"/>
    <mergeCell ref="G309:H309"/>
    <mergeCell ref="G303:H303"/>
    <mergeCell ref="I308:K308"/>
    <mergeCell ref="I305:K305"/>
    <mergeCell ref="G307:K307"/>
    <mergeCell ref="I309:K309"/>
    <mergeCell ref="L309:M309"/>
    <mergeCell ref="L303:M303"/>
    <mergeCell ref="H150:O150"/>
    <mergeCell ref="N302:O302"/>
    <mergeCell ref="N303:O303"/>
    <mergeCell ref="L305:M305"/>
    <mergeCell ref="L308:M308"/>
    <mergeCell ref="I304:K304"/>
    <mergeCell ref="L302:M302"/>
    <mergeCell ref="L310:M310"/>
    <mergeCell ref="L307:O307"/>
    <mergeCell ref="L304:M304"/>
    <mergeCell ref="B139:B140"/>
    <mergeCell ref="B141:B143"/>
    <mergeCell ref="A149:R149"/>
    <mergeCell ref="C150:C152"/>
    <mergeCell ref="G150:G152"/>
    <mergeCell ref="A147:G147"/>
    <mergeCell ref="E150:E152"/>
    <mergeCell ref="J137:O137"/>
    <mergeCell ref="F123:F125"/>
    <mergeCell ref="E126:E127"/>
    <mergeCell ref="A135:R135"/>
    <mergeCell ref="A133:G133"/>
    <mergeCell ref="E128:E129"/>
    <mergeCell ref="P124:P125"/>
    <mergeCell ref="H123:O123"/>
    <mergeCell ref="D123:D125"/>
    <mergeCell ref="E123:E125"/>
    <mergeCell ref="A108:G108"/>
    <mergeCell ref="P123:R123"/>
    <mergeCell ref="G123:G125"/>
    <mergeCell ref="J124:O124"/>
    <mergeCell ref="H124:I124"/>
    <mergeCell ref="B123:B125"/>
    <mergeCell ref="A120:R120"/>
    <mergeCell ref="A122:R122"/>
    <mergeCell ref="A110:R110"/>
    <mergeCell ref="Q124:R124"/>
    <mergeCell ref="A107:G107"/>
    <mergeCell ref="G305:H305"/>
    <mergeCell ref="G304:H304"/>
    <mergeCell ref="A181:G181"/>
    <mergeCell ref="G297:H297"/>
    <mergeCell ref="G296:H296"/>
    <mergeCell ref="G295:K295"/>
    <mergeCell ref="G298:H298"/>
    <mergeCell ref="I298:K298"/>
    <mergeCell ref="A292:G292"/>
    <mergeCell ref="F126:F127"/>
    <mergeCell ref="I296:K296"/>
    <mergeCell ref="G264:G266"/>
    <mergeCell ref="H276:O276"/>
    <mergeCell ref="F276:F278"/>
    <mergeCell ref="E284:E286"/>
    <mergeCell ref="G284:G286"/>
    <mergeCell ref="A202:G202"/>
    <mergeCell ref="B144:B146"/>
    <mergeCell ref="B288:B289"/>
    <mergeCell ref="L298:M298"/>
    <mergeCell ref="A261:G261"/>
    <mergeCell ref="F246:F248"/>
    <mergeCell ref="D246:D248"/>
    <mergeCell ref="C276:C278"/>
    <mergeCell ref="B176:B179"/>
    <mergeCell ref="B184:B186"/>
    <mergeCell ref="A273:G273"/>
    <mergeCell ref="J285:O285"/>
    <mergeCell ref="C253:C255"/>
    <mergeCell ref="N296:O296"/>
    <mergeCell ref="I302:K302"/>
    <mergeCell ref="G302:H302"/>
    <mergeCell ref="I299:K299"/>
    <mergeCell ref="G299:H299"/>
    <mergeCell ref="G300:H300"/>
    <mergeCell ref="I300:K300"/>
    <mergeCell ref="L296:M296"/>
    <mergeCell ref="L301:M301"/>
    <mergeCell ref="I297:K297"/>
    <mergeCell ref="P277:P278"/>
    <mergeCell ref="J265:O265"/>
    <mergeCell ref="E246:E248"/>
    <mergeCell ref="L295:O295"/>
    <mergeCell ref="H285:I285"/>
    <mergeCell ref="A281:G281"/>
    <mergeCell ref="A264:A266"/>
    <mergeCell ref="B264:B266"/>
    <mergeCell ref="A253:A255"/>
    <mergeCell ref="B267:B269"/>
    <mergeCell ref="E192:E194"/>
    <mergeCell ref="F192:F194"/>
    <mergeCell ref="G192:G194"/>
    <mergeCell ref="H192:O192"/>
    <mergeCell ref="H193:I193"/>
    <mergeCell ref="J193:O193"/>
    <mergeCell ref="Q225:R225"/>
    <mergeCell ref="A223:R223"/>
    <mergeCell ref="E213:E215"/>
    <mergeCell ref="B241:B242"/>
    <mergeCell ref="A212:R212"/>
    <mergeCell ref="A213:A215"/>
    <mergeCell ref="J225:O225"/>
    <mergeCell ref="P225:P226"/>
    <mergeCell ref="E234:E236"/>
    <mergeCell ref="F234:F236"/>
    <mergeCell ref="P214:P215"/>
    <mergeCell ref="Q214:R214"/>
    <mergeCell ref="G213:G215"/>
    <mergeCell ref="B216:B217"/>
    <mergeCell ref="A221:G221"/>
    <mergeCell ref="E205:E207"/>
    <mergeCell ref="A205:A207"/>
    <mergeCell ref="J206:O206"/>
    <mergeCell ref="B208:B209"/>
    <mergeCell ref="B218:B220"/>
    <mergeCell ref="D213:D215"/>
    <mergeCell ref="B213:B215"/>
    <mergeCell ref="L299:M299"/>
    <mergeCell ref="A246:A248"/>
    <mergeCell ref="F205:F207"/>
    <mergeCell ref="D224:D226"/>
    <mergeCell ref="E224:E226"/>
    <mergeCell ref="F224:F226"/>
    <mergeCell ref="F213:F215"/>
    <mergeCell ref="B270:B271"/>
    <mergeCell ref="C224:C226"/>
    <mergeCell ref="Q285:R285"/>
    <mergeCell ref="A275:R275"/>
    <mergeCell ref="B227:B230"/>
    <mergeCell ref="P264:R264"/>
    <mergeCell ref="A263:R263"/>
    <mergeCell ref="E253:E255"/>
    <mergeCell ref="A245:R245"/>
    <mergeCell ref="A224:A226"/>
    <mergeCell ref="K4:S5"/>
    <mergeCell ref="G301:H301"/>
    <mergeCell ref="I301:K301"/>
    <mergeCell ref="Q265:R265"/>
    <mergeCell ref="N297:O297"/>
    <mergeCell ref="L297:M297"/>
    <mergeCell ref="N298:O298"/>
    <mergeCell ref="P213:R213"/>
    <mergeCell ref="H214:I214"/>
    <mergeCell ref="J214:O214"/>
    <mergeCell ref="A334:R337"/>
    <mergeCell ref="A338:R340"/>
    <mergeCell ref="A341:R344"/>
    <mergeCell ref="N301:O301"/>
    <mergeCell ref="N299:O299"/>
    <mergeCell ref="N300:O300"/>
    <mergeCell ref="N309:O309"/>
    <mergeCell ref="N304:O304"/>
    <mergeCell ref="N305:O305"/>
    <mergeCell ref="N308:O308"/>
  </mergeCells>
  <printOptions/>
  <pageMargins left="0.31496062992125984" right="0.11811023622047245" top="0.5905511811023623" bottom="0.11811023622047245" header="0.15748031496062992" footer="0.2755905511811024"/>
  <pageSetup horizontalDpi="600" verticalDpi="600" orientation="portrait" paperSize="9" scale="88" r:id="rId2"/>
  <rowBreaks count="5" manualBreakCount="5">
    <brk id="49" max="255" man="1"/>
    <brk id="182" max="255" man="1"/>
    <brk id="222" max="255" man="1"/>
    <brk id="262" max="18" man="1"/>
    <brk id="306" max="255" man="1"/>
  </rowBreaks>
  <colBreaks count="1" manualBreakCount="1">
    <brk id="19" max="65535" man="1"/>
  </colBreaks>
  <ignoredErrors>
    <ignoredError sqref="Q48:R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2015-06-29T09:56:12Z</cp:lastPrinted>
  <dcterms:created xsi:type="dcterms:W3CDTF">2008-01-11T09:51:38Z</dcterms:created>
  <dcterms:modified xsi:type="dcterms:W3CDTF">2015-06-29T09:56:24Z</dcterms:modified>
  <cp:category/>
  <cp:version/>
  <cp:contentType/>
  <cp:contentStatus/>
</cp:coreProperties>
</file>