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425" windowHeight="8175" activeTab="0"/>
  </bookViews>
  <sheets>
    <sheet name="plan studiów" sheetId="1" r:id="rId1"/>
  </sheets>
  <definedNames>
    <definedName name="_xlnm.Print_Area" localSheetId="0">'plan studiów'!$A$1:$S$344</definedName>
  </definedNames>
  <calcPr fullCalcOnLoad="1"/>
</workbook>
</file>

<file path=xl/sharedStrings.xml><?xml version="1.0" encoding="utf-8"?>
<sst xmlns="http://schemas.openxmlformats.org/spreadsheetml/2006/main" count="1095" uniqueCount="270">
  <si>
    <t>Punkty ECTS</t>
  </si>
  <si>
    <t>Forma oceny</t>
  </si>
  <si>
    <t>GODZINY ZAJĘĆ</t>
  </si>
  <si>
    <t>OGÓŁEM</t>
  </si>
  <si>
    <t>w tym:</t>
  </si>
  <si>
    <t>Forma zaliczenia:</t>
  </si>
  <si>
    <t>Lp</t>
  </si>
  <si>
    <t>z bezpośrednim udziałem nauczyciela akademickiego</t>
  </si>
  <si>
    <t>samodzielna praca studenta</t>
  </si>
  <si>
    <t>rok</t>
  </si>
  <si>
    <t>I</t>
  </si>
  <si>
    <t>Razem po I roku:</t>
  </si>
  <si>
    <t>II</t>
  </si>
  <si>
    <t>Razem po II roku:</t>
  </si>
  <si>
    <t>RAZEM W CIĄGU TOKU STUDIÓW:</t>
  </si>
  <si>
    <t>Kod przedmiotu</t>
  </si>
  <si>
    <t>Nazwa przedmiotu</t>
  </si>
  <si>
    <t>semestr</t>
  </si>
  <si>
    <t>Razem semestr 1</t>
  </si>
  <si>
    <t>Razem semestr 2</t>
  </si>
  <si>
    <t>Razem semestr 3</t>
  </si>
  <si>
    <t>Razem semestr 4</t>
  </si>
  <si>
    <t>III</t>
  </si>
  <si>
    <t>Razem semestr 5</t>
  </si>
  <si>
    <t>Razem semestr 6</t>
  </si>
  <si>
    <t>Razem po III roku:</t>
  </si>
  <si>
    <t>BILANS godzin i punktów ECTS pracy studenta:</t>
  </si>
  <si>
    <t>BILANS godzin i punktów ECTS modułów wybieralnych:</t>
  </si>
  <si>
    <t>Nazwa modułu wybieralnego</t>
  </si>
  <si>
    <t>GODZINY</t>
  </si>
  <si>
    <t>udział procentowy w stosunku do wszystkich godzin w planie studiów</t>
  </si>
  <si>
    <t>PUNKTY ECTS</t>
  </si>
  <si>
    <t>w tym: samodzielna praca studenta</t>
  </si>
  <si>
    <t>PRACA DYPLOMOWA</t>
  </si>
  <si>
    <t>ZO</t>
  </si>
  <si>
    <t>Z</t>
  </si>
  <si>
    <t>E</t>
  </si>
  <si>
    <t>RAZEM</t>
  </si>
  <si>
    <t>Bezpieczeństwo i higiena pracy z podstawami ergonomii</t>
  </si>
  <si>
    <t>Język obcy</t>
  </si>
  <si>
    <t>Technologia informacyjna</t>
  </si>
  <si>
    <t>Ochrona własności intelektualnej</t>
  </si>
  <si>
    <t>Gatunki dziennikarskie</t>
  </si>
  <si>
    <t>Seminarium dyplomowe</t>
  </si>
  <si>
    <t>udział procentowy w stosunku do wszystkich punktów ECTS w planie studiów</t>
  </si>
  <si>
    <t>Konsultacje z nauczycielem</t>
  </si>
  <si>
    <t>Estetyka z elementami historii sztuki</t>
  </si>
  <si>
    <t>Najnowsza historia Polski w kontekście europejskim</t>
  </si>
  <si>
    <t>RAZEM GODZIN DYDAKTYCZNYCH</t>
  </si>
  <si>
    <t>Nazwa MODUŁU</t>
  </si>
  <si>
    <t>PO</t>
  </si>
  <si>
    <t>PZ</t>
  </si>
  <si>
    <t>SD</t>
  </si>
  <si>
    <t>BHP.05.1.W</t>
  </si>
  <si>
    <t>JO.01.2.C</t>
  </si>
  <si>
    <t>TI.02.3.C</t>
  </si>
  <si>
    <t>JO.01.4.C</t>
  </si>
  <si>
    <t>JO.01.5.C</t>
  </si>
  <si>
    <t>OWI.04.5.W</t>
  </si>
  <si>
    <t>JO.01.3.C</t>
  </si>
  <si>
    <t>PD</t>
  </si>
  <si>
    <t>praca z bezpośrednim udziałem nauczyciela</t>
  </si>
  <si>
    <t>PKO.06.1.W</t>
  </si>
  <si>
    <t>PKO.07.2.W</t>
  </si>
  <si>
    <t>PRAKTYKI ZAWODOWE</t>
  </si>
  <si>
    <t>SEMINARIUM DYPLOMOWE</t>
  </si>
  <si>
    <t>PLAN STUDIÓW</t>
  </si>
  <si>
    <r>
      <t>profil kształcenia:</t>
    </r>
    <r>
      <rPr>
        <b/>
        <sz val="10"/>
        <rFont val="Times New Roman"/>
        <family val="1"/>
      </rPr>
      <t xml:space="preserve"> praktyczny</t>
    </r>
  </si>
  <si>
    <t xml:space="preserve">Poziom kształcenia: studia pierwszego stopnia, stacjonarne </t>
  </si>
  <si>
    <t>…………..…………………………..</t>
  </si>
  <si>
    <t>………………………………………………….</t>
  </si>
  <si>
    <t xml:space="preserve"> (data i podpis)</t>
  </si>
  <si>
    <t>(data i podpis)</t>
  </si>
  <si>
    <t xml:space="preserve"> …………………………………………………</t>
  </si>
  <si>
    <t>Praca dyplomowa</t>
  </si>
  <si>
    <t>OPIS MODUŁÓW NA KIERUNKU</t>
  </si>
  <si>
    <t>KIERUNEK: Nowe media, reklama, kultura współczesna</t>
  </si>
  <si>
    <r>
      <t>obszar kształcenia: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obszar nuk humanistycznych i obszar nauk społecznych</t>
    </r>
  </si>
  <si>
    <t>NRK.01.1.W</t>
  </si>
  <si>
    <t>NRK.01.1.C</t>
  </si>
  <si>
    <t>NRK.05.1.W</t>
  </si>
  <si>
    <t>NRK.05.1.C</t>
  </si>
  <si>
    <t>NRK.20.1.K</t>
  </si>
  <si>
    <t>NRK.22.1.W</t>
  </si>
  <si>
    <t>NRK.22.1.C</t>
  </si>
  <si>
    <t>NRK.31.1.C</t>
  </si>
  <si>
    <t>NRK.34.1.C</t>
  </si>
  <si>
    <t>NRK.44.1.C</t>
  </si>
  <si>
    <t>NRK.45.1.C</t>
  </si>
  <si>
    <t>Wstęp do nauki o kulturze</t>
  </si>
  <si>
    <t>Współczesna kultura audiowizualna i popularna</t>
  </si>
  <si>
    <t>Podstawy wiedzy o komunikowaniu</t>
  </si>
  <si>
    <t>Pragmatyka i kultura języka</t>
  </si>
  <si>
    <t>Technologia multimediow i nowych mediów</t>
  </si>
  <si>
    <t>Techniki reklamowe</t>
  </si>
  <si>
    <t>Warsztaty medialno-reklamowe</t>
  </si>
  <si>
    <t>Przedmiot kształcenia ogólnego 1</t>
  </si>
  <si>
    <t>K</t>
  </si>
  <si>
    <t>SiK</t>
  </si>
  <si>
    <t>MiDZ</t>
  </si>
  <si>
    <t>WMR</t>
  </si>
  <si>
    <t>NRK.58.1.C</t>
  </si>
  <si>
    <t>NRK.07.2.K</t>
  </si>
  <si>
    <t>NRK.27.2.W</t>
  </si>
  <si>
    <t>NRK.45.2.C</t>
  </si>
  <si>
    <t>NRK.58.2.C</t>
  </si>
  <si>
    <t>NRK.PZ.2</t>
  </si>
  <si>
    <t>Wybrane zagadnienia wiedzy o kulturze: teatr, film, literatura, sztuka, religia, folklor, dziedzictwo kulturowe</t>
  </si>
  <si>
    <t>Semiotyka kultury / Dzieje kultury polskiej</t>
  </si>
  <si>
    <t>Komunikacja społeczna</t>
  </si>
  <si>
    <t>Komunikacja interpersonalna i zasady negocjacji / Komunikacja niewerbalna i sztuka autoprezentacji</t>
  </si>
  <si>
    <t>Nauka o mediach</t>
  </si>
  <si>
    <t>Retoryka praktyczna</t>
  </si>
  <si>
    <t>Fotografia cyfrowa i obróbka zdjęć / Fotografia artystyczna</t>
  </si>
  <si>
    <t>Przedmiot kształcenia ogólnego 2</t>
  </si>
  <si>
    <t>Praktyki zawodowe (80 godz. - 2 tyg.)</t>
  </si>
  <si>
    <t>NRK.02.3.W</t>
  </si>
  <si>
    <t>NRK.06.3.K</t>
  </si>
  <si>
    <t>NRK.30.3.C</t>
  </si>
  <si>
    <t>NRK.58.3.C</t>
  </si>
  <si>
    <t>NRK.PZ.3</t>
  </si>
  <si>
    <t>Filozofia wspołczesności</t>
  </si>
  <si>
    <t>Antropologia społeczno-kulturowa</t>
  </si>
  <si>
    <t>Wiedza o literaturze i analiza dzieła literackiego / Arcydzieła literatury polskiej i światowej</t>
  </si>
  <si>
    <t>Redakcja i korekta tekstu</t>
  </si>
  <si>
    <t>Podstawy ekonomii i przedsiębiorczości</t>
  </si>
  <si>
    <t>NRK.03.4.W</t>
  </si>
  <si>
    <t>NRK.04.4.W</t>
  </si>
  <si>
    <t>NRK.07.4.K</t>
  </si>
  <si>
    <t>NRK.19.4.W</t>
  </si>
  <si>
    <t>NRK.30.4.C</t>
  </si>
  <si>
    <t>NRK.58.4.C</t>
  </si>
  <si>
    <t>NRK.PZ.4</t>
  </si>
  <si>
    <t>Socjologia kultury i mediów</t>
  </si>
  <si>
    <t>Krótkie formy filmowe / Reportaż radiowy</t>
  </si>
  <si>
    <t>Planowanie kampanii promocyjno-reklamowych</t>
  </si>
  <si>
    <t>NRK.21.5.C</t>
  </si>
  <si>
    <t>NRK.47.5.C</t>
  </si>
  <si>
    <t>NRK.48.5.C</t>
  </si>
  <si>
    <t>NRK.58.5.C</t>
  </si>
  <si>
    <t>NRK.PZ.5</t>
  </si>
  <si>
    <t>NRK.59.5.S</t>
  </si>
  <si>
    <t>Animacja kultury / Organizacja życia kulturalno-edukacyjnego w regionie</t>
  </si>
  <si>
    <t>Analiza dzieła filmowego i teatralnego / Analiza dzieła sztuk plastycznych</t>
  </si>
  <si>
    <t>Badanie społecznego i kulturowego oddziaływania mediów</t>
  </si>
  <si>
    <t>Cechy i problemy społeczeństwa XXI wieku / Socjologia stosunków międzykulturowych</t>
  </si>
  <si>
    <t>Podstawy DTP z elementami poligrafii</t>
  </si>
  <si>
    <t>Public relations i badanie opinii publicznej</t>
  </si>
  <si>
    <t>Historia reklamy / Psychologia reklamy</t>
  </si>
  <si>
    <t>Badania marketingowe / Badania potrzeb konsumenckich</t>
  </si>
  <si>
    <t>ZO+E</t>
  </si>
  <si>
    <t>NRK.07.6.K</t>
  </si>
  <si>
    <t>NRK.35.6.C</t>
  </si>
  <si>
    <t>NRK.49.6.W</t>
  </si>
  <si>
    <t>NRK.58.6.C</t>
  </si>
  <si>
    <t>NRK.59.6.S</t>
  </si>
  <si>
    <t>NRK.PD.6</t>
  </si>
  <si>
    <t>Kultura regionu (historia, język, literatura, folklor) / Problemy spoleczno-kulturowe regionu</t>
  </si>
  <si>
    <t>Projektowanie i administrowanie stron www</t>
  </si>
  <si>
    <t>Zarządzanie, organizacja i finansowanie – działalność medialna / Zarządzanie, organizacja i finansowanie – działalność kulturalna i muzealnicza</t>
  </si>
  <si>
    <t>Marketing i reklama w internecie / Marketing i reklama oferty turystyczno-kulturalnej regionu</t>
  </si>
  <si>
    <t>Moduł KULTURA WSPÓŁCZESNA (K) – część obowiązkowa</t>
  </si>
  <si>
    <t>Moduł KULTURA WSPÓŁCZESNA (K) – część wybieralna</t>
  </si>
  <si>
    <t>Moduł SPOŁECZEŃSTWO I KOMUNIKACJA (SiK) – część obowiązkowa</t>
  </si>
  <si>
    <t>Moduł SPOŁECZEŃSTWO I KOMUNIKACJA (SiK) – część wybieralna</t>
  </si>
  <si>
    <t>Moduł MEDIA I DZIENNIKARSTWO (MiDZ) – część wybieralna</t>
  </si>
  <si>
    <t>Moduł MEDIA I DZIENNIKARSTWO (MiDZ) – część obowiązkowa</t>
  </si>
  <si>
    <t>Prawne i etyczne aspekty działalności medialnej i reklamowej</t>
  </si>
  <si>
    <t>Moduł PRACA DYPLOMOWA (PD) – obowiązkowy</t>
  </si>
  <si>
    <t>Moduł SEMINARIUM DYPLOMOWE (SD) – wybieralny</t>
  </si>
  <si>
    <t>Moduł PRAKTYKI ZAWODOWE (PZ) – wybieralny</t>
  </si>
  <si>
    <t>Seminarium dyplomowe (SD)</t>
  </si>
  <si>
    <t>Praktyki zawodowe (PZ)</t>
  </si>
  <si>
    <t>Kultura współczesna (K) – część wybieralna</t>
  </si>
  <si>
    <t>Media i dziennikarstwo (MiDZ) – część wybieralna</t>
  </si>
  <si>
    <t>Przedmioty ogólne (PO) – część wybieralna</t>
  </si>
  <si>
    <t>Społeczeństwo i komunikacja (SiK) – część wybieralna</t>
  </si>
  <si>
    <t>Dziennikarstwo on-line / Dziennikarstwo lokalne i środowiskowe</t>
  </si>
  <si>
    <t>ZMiR</t>
  </si>
  <si>
    <t>Moduł ZARZĄDZANIE, MARKETING I REKLAMA (ZMiR) – część obowiązkowa</t>
  </si>
  <si>
    <t>Moduł ZARZĄDZANIE, MARKETING I REKLAMA (ZMiR) – część wybieralna</t>
  </si>
  <si>
    <t>Zarządzanie, marketing i reklama (ZMiR) – część wybieralna</t>
  </si>
  <si>
    <t>Psychologia społeczna</t>
  </si>
  <si>
    <t>NRK.PZ.6</t>
  </si>
  <si>
    <t>Praktyki zawodowe (120 godz. - 3 tyg.)</t>
  </si>
  <si>
    <t>Projektowanie graficzne</t>
  </si>
  <si>
    <t>PRZEDMIOTY / MODUŁY KIERUNKU nowe media, reklama, kultura współczesna</t>
  </si>
  <si>
    <t>NRK.16.2.K / NRK.17.2.K</t>
  </si>
  <si>
    <t>NRK.23.2.C / NRK.24.2.C</t>
  </si>
  <si>
    <t>NRK.40.2.C / NRK.41.2.C</t>
  </si>
  <si>
    <t>NRK.38.4.C / NRK.39.4.C</t>
  </si>
  <si>
    <t>NRK.08.5.C / NRK.09.5.C</t>
  </si>
  <si>
    <t>NRK.25.5.W / NRK.26.5.W</t>
  </si>
  <si>
    <t>NRK.54.5.C / NRK.55.5.C</t>
  </si>
  <si>
    <t>NRK.14.6.K / NRK.15.6.K</t>
  </si>
  <si>
    <t>NRK.52.6.C / NRK.53.6.C</t>
  </si>
  <si>
    <t>NRK.56.6.C / NRK.57.6.C</t>
  </si>
  <si>
    <t>FP / DKM.PZ.2</t>
  </si>
  <si>
    <t>FP / DKM.PZ.3</t>
  </si>
  <si>
    <t>FP / DKM.PZ.4</t>
  </si>
  <si>
    <t>FP / DKM.PZ.5</t>
  </si>
  <si>
    <t>FP / DKM.PZ.6</t>
  </si>
  <si>
    <t>Moduł WARSZTATY MEDIALNO-REKLAMOWE (WMR) – obowiązkowy</t>
  </si>
  <si>
    <t>suma godzin</t>
  </si>
  <si>
    <t>suma punktów ECTS</t>
  </si>
  <si>
    <r>
      <t xml:space="preserve">SPECJALNOŚĆ: </t>
    </r>
    <r>
      <rPr>
        <i/>
        <sz val="10"/>
        <rFont val="Times New Roman"/>
        <family val="1"/>
      </rPr>
      <t>bez specjalności</t>
    </r>
  </si>
  <si>
    <r>
      <rPr>
        <b/>
        <sz val="8"/>
        <rFont val="Arial"/>
        <family val="2"/>
      </rPr>
      <t>Z</t>
    </r>
    <r>
      <rPr>
        <sz val="8"/>
        <rFont val="Arial"/>
        <family val="2"/>
      </rPr>
      <t xml:space="preserve">   - zaliczenie</t>
    </r>
  </si>
  <si>
    <r>
      <rPr>
        <b/>
        <sz val="8"/>
        <rFont val="Arial"/>
        <family val="2"/>
      </rPr>
      <t>ZO</t>
    </r>
    <r>
      <rPr>
        <sz val="8"/>
        <rFont val="Arial"/>
        <family val="2"/>
      </rPr>
      <t xml:space="preserve"> - zaliczenie z oceną</t>
    </r>
  </si>
  <si>
    <r>
      <rPr>
        <b/>
        <sz val="8"/>
        <rFont val="Arial"/>
        <family val="2"/>
      </rPr>
      <t xml:space="preserve">E </t>
    </r>
    <r>
      <rPr>
        <sz val="8"/>
        <rFont val="Arial"/>
        <family val="2"/>
      </rPr>
      <t xml:space="preserve">  - egzamin</t>
    </r>
  </si>
  <si>
    <r>
      <t xml:space="preserve">* w szczególnych przypadkach </t>
    </r>
    <r>
      <rPr>
        <i/>
        <sz val="8"/>
        <rFont val="Arial"/>
        <family val="2"/>
      </rPr>
      <t>wychowanie fizyczne</t>
    </r>
    <r>
      <rPr>
        <sz val="8"/>
        <rFont val="Arial"/>
        <family val="2"/>
      </rPr>
      <t xml:space="preserve"> zastąpić można przedmiotem </t>
    </r>
    <r>
      <rPr>
        <i/>
        <sz val="8"/>
        <rFont val="Arial"/>
        <family val="2"/>
      </rPr>
      <t>wiedza o zdrowiu i kulturze fizycznej</t>
    </r>
  </si>
  <si>
    <t xml:space="preserve">Sporządził  </t>
  </si>
  <si>
    <t>Sprawdził koordynator ds. Systemu ECTS</t>
  </si>
  <si>
    <t>w tym: z bezpośrednim udziałem nauczyciela akademickiego</t>
  </si>
  <si>
    <t>z bespośrednim udziałem nauczyciela akademickiego</t>
  </si>
  <si>
    <t>Wychowanie fizyczne*</t>
  </si>
  <si>
    <t xml:space="preserve">z bespośrednim udziałem nauczyciela </t>
  </si>
  <si>
    <t>Moduł PRZEDMIOTY OGÓLNOUCZELNIANE (PO) – część obowiązkowa</t>
  </si>
  <si>
    <t>Moduł PRZEDMIOTY OGÓLNOUCZELNIANE (PO) – część wybieralna</t>
  </si>
  <si>
    <t>praca własna studenta</t>
  </si>
  <si>
    <t>INSTYTUT Społeczno-Artystyczny</t>
  </si>
  <si>
    <t>konsultacje</t>
  </si>
  <si>
    <t>Zatwierdził Dyrektor Instytutu Społeczno - Artystycznego</t>
  </si>
  <si>
    <t>BILANS godzin i punktów ECTS zajęć o charakterze praktycznym:</t>
  </si>
  <si>
    <t xml:space="preserve">Nazwa </t>
  </si>
  <si>
    <t>suma  godzin</t>
  </si>
  <si>
    <t>suma  punktów ECTS</t>
  </si>
  <si>
    <t>ćwiczenia</t>
  </si>
  <si>
    <t>warsztaty</t>
  </si>
  <si>
    <t>praktyki zawodowe</t>
  </si>
  <si>
    <t>Zatwierdzono uchwałą Senatu: 3/I/13</t>
  </si>
  <si>
    <t>Zmiany  i specjalności wprowadzono uchwałami Senatu: 18/IV/14 i 12/III/15</t>
  </si>
  <si>
    <t>przedmiot do wyboru (student może wybrac jeden z dwóch proponowanych przedmiotów)</t>
  </si>
  <si>
    <t>NRK.64.2.K</t>
  </si>
  <si>
    <t>NRK.67.2.C</t>
  </si>
  <si>
    <t>NRK.60.3.K / NRK.61.3.K</t>
  </si>
  <si>
    <t>NRK.60.4.K / NRK.61.4.K</t>
  </si>
  <si>
    <t>NRK.68.3.W</t>
  </si>
  <si>
    <t>NRK.69.4.C</t>
  </si>
  <si>
    <t>NRK.62.5.C / NRK.63.5.C</t>
  </si>
  <si>
    <t>NRK.72.5.K / NRK.73.5.K</t>
  </si>
  <si>
    <t>NRK.70.6.C / NRK.71.6.C</t>
  </si>
  <si>
    <t>Zmiany wprowadzono Uchwałą Senatu nr 35/VI/16 z dnia 16 czerwca 2016 roku w sprawie zatwierdzenia zmian w programach kształcenia, w tym w planach studiów dla cyklów kształcenia rozpoczynających się od roku akademickiego 2016/2017 dla kierunków: mechanika i budowa maszyn, nowe media reklama kultura współczesna, pielęgniarstwo</t>
  </si>
  <si>
    <t>Program obowiązuje od roku akademickiego 2017/2018</t>
  </si>
  <si>
    <t>W</t>
  </si>
  <si>
    <t>Ćw</t>
  </si>
  <si>
    <t>S</t>
  </si>
  <si>
    <t>NRK.71.3.C</t>
  </si>
  <si>
    <t>NRK.72.3.C</t>
  </si>
  <si>
    <t>Copywriting i creative writing</t>
  </si>
  <si>
    <t>WF.08.3.C</t>
  </si>
  <si>
    <t>NRK.70.4.K</t>
  </si>
  <si>
    <t>Nowe media i media społecznościowe</t>
  </si>
  <si>
    <t>WF.08.4.C</t>
  </si>
  <si>
    <r>
      <t xml:space="preserve">Legenda: </t>
    </r>
    <r>
      <rPr>
        <b/>
        <sz val="8"/>
        <rFont val="Arial"/>
        <family val="2"/>
      </rPr>
      <t>W -</t>
    </r>
    <r>
      <rPr>
        <sz val="8"/>
        <rFont val="Arial"/>
        <family val="2"/>
      </rPr>
      <t xml:space="preserve"> wykłady, </t>
    </r>
    <r>
      <rPr>
        <b/>
        <sz val="8"/>
        <rFont val="Arial"/>
        <family val="2"/>
      </rPr>
      <t>Ćw -</t>
    </r>
    <r>
      <rPr>
        <sz val="8"/>
        <rFont val="Arial"/>
        <family val="2"/>
      </rPr>
      <t xml:space="preserve"> ćwiczenia, </t>
    </r>
    <r>
      <rPr>
        <b/>
        <sz val="8"/>
        <rFont val="Arial"/>
        <family val="2"/>
      </rPr>
      <t>K -</t>
    </r>
    <r>
      <rPr>
        <sz val="8"/>
        <rFont val="Arial"/>
        <family val="2"/>
      </rPr>
      <t xml:space="preserve"> konwersatoria, </t>
    </r>
    <r>
      <rPr>
        <b/>
        <sz val="8"/>
        <rFont val="Arial"/>
        <family val="2"/>
      </rPr>
      <t xml:space="preserve">S </t>
    </r>
    <r>
      <rPr>
        <sz val="8"/>
        <rFont val="Arial"/>
        <family val="2"/>
      </rPr>
      <t xml:space="preserve">- seminarium, </t>
    </r>
    <r>
      <rPr>
        <b/>
        <sz val="8"/>
        <rFont val="Arial"/>
        <family val="2"/>
      </rPr>
      <t>PZ</t>
    </r>
    <r>
      <rPr>
        <sz val="8"/>
        <rFont val="Arial"/>
        <family val="2"/>
      </rPr>
      <t xml:space="preserve"> - praktyki zawodowe</t>
    </r>
  </si>
  <si>
    <t>1 tydz. praktyk = 40 godz.</t>
  </si>
  <si>
    <t>1 miesiąc praktyk = 4 tyg.</t>
  </si>
  <si>
    <t xml:space="preserve">II </t>
  </si>
  <si>
    <t>Zmiany uchwałą Senatu: 35/VI/16 i 101/XII/16</t>
  </si>
  <si>
    <t>TS.400/11/17-18</t>
  </si>
  <si>
    <t>Zmiany uchwałą senatu: 30/V/17</t>
  </si>
  <si>
    <t>Zatwierdził Kierownik Kultury, Mediów i Języków</t>
  </si>
  <si>
    <t>30.05.2017 r., dr Anna Chudzik</t>
  </si>
  <si>
    <t>30.05.2017  r., dr Anna Chudzik</t>
  </si>
  <si>
    <t>30.05.2017  r., mgr Elżbieta Kruczek</t>
  </si>
  <si>
    <t>30.05.2017  r., dr Piotr Frączek</t>
  </si>
  <si>
    <r>
      <t>Zatwierdzono uchwałą Senatu nr 3/I/13 z dnia 17 stycznia 2013 r. w sprawie zaopiniowania wniosku kierowanego do Ministerstwa Nauki i Szkolnictwa Wyższego o uruchomienie w Państwowej Wyższej Szkole Zawodowej im. Jana Grodka w Sanoku w roku akademickim 2013/2014 kierunku studiów "</t>
    </r>
    <r>
      <rPr>
        <i/>
        <sz val="7"/>
        <rFont val="Times New Roman"/>
        <family val="1"/>
      </rPr>
      <t>Nowe media, reklama, kultura współczesna".</t>
    </r>
    <r>
      <rPr>
        <sz val="7"/>
        <rFont val="Times New Roman"/>
        <family val="1"/>
      </rPr>
      <t xml:space="preserve"> Senat pozytywnie zaopiniował i przegłosował efekty kształcenia na tym kierunku oraz program kształcenia (plany i program studiów).</t>
    </r>
  </si>
  <si>
    <r>
      <t xml:space="preserve">Zmiany wprowadzono Uchwałą Senatu nr 18/IV/14 z dnia 3 kwietnia 2014 roku w sprawie uchwalenia uruchomienia od roku akademickiego 2014/2015 na kierunku </t>
    </r>
    <r>
      <rPr>
        <i/>
        <sz val="7"/>
        <rFont val="Times New Roman"/>
        <family val="1"/>
      </rPr>
      <t>nowe media, reklama, kultura współczesna</t>
    </r>
    <r>
      <rPr>
        <b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specjalności </t>
    </r>
    <r>
      <rPr>
        <i/>
        <sz val="7"/>
        <rFont val="Times New Roman"/>
        <family val="1"/>
      </rPr>
      <t>grafika komputerowa</t>
    </r>
    <r>
      <rPr>
        <sz val="7"/>
        <rFont val="Times New Roman"/>
        <family val="1"/>
      </rPr>
      <t xml:space="preserve"> oraz uchwalenia planów studiów i programów kształcenia dla cyklów kształcenia rozpoczynających się od roku akademickiego 2014/2015 dla w/w kierunku.</t>
    </r>
  </si>
  <si>
    <r>
      <t xml:space="preserve">Zmiany wprowadzono Uchwałą Senatu nr 12/III/15 z dnia 2 marca 2015 r. w sprawie uchwalenia efektów kształcenia, programów kształcenia, w tym planów studiów dla cyklów kształcenia rozpoczynających się od roku akademickiego 2015/2016 dla kierunku </t>
    </r>
    <r>
      <rPr>
        <i/>
        <sz val="7"/>
        <rFont val="Times New Roman"/>
        <family val="1"/>
      </rPr>
      <t>nowe media reklama, kultura współczesna</t>
    </r>
    <r>
      <rPr>
        <sz val="7"/>
        <rFont val="Times New Roman"/>
        <family val="1"/>
      </rPr>
      <t xml:space="preserve">, specjalność: </t>
    </r>
    <r>
      <rPr>
        <i/>
        <sz val="7"/>
        <rFont val="Times New Roman"/>
        <family val="1"/>
      </rPr>
      <t>fotografia i film</t>
    </r>
    <r>
      <rPr>
        <sz val="7"/>
        <rFont val="Times New Roman"/>
        <family val="1"/>
      </rPr>
      <t>.</t>
    </r>
  </si>
  <si>
    <r>
      <t xml:space="preserve">Zmieniono Uchwałą Senatu nr 101/XII/16 z dnia 22 grudnia 2016 roku w sprawie zatwierdzenia zmian w programach kształcenia, w tym w planach studiów dla cyklów kształcenia rozpoczynających się od roku akademickiego 2017/2018 dla kierunków: </t>
    </r>
    <r>
      <rPr>
        <i/>
        <sz val="7"/>
        <rFont val="Times New Roman"/>
        <family val="1"/>
      </rPr>
      <t>edukacja artystyczna w zakresie sztuki muzycznej, ekonomia, nowe media, reklama, kultura współczesna, pedagogika, praca socjalna (studia I stopnia), ratownictwo medyczne, gospodarka w ekosystemach rolnych i leśnych.</t>
    </r>
  </si>
  <si>
    <r>
      <t xml:space="preserve">Zmiany wprowadzono Uchwałą Senatu nr 30/V/17 z dnia 30 maja 2017 r. w sprawie zatwierdzenia zmian w programach kształcenia, w tym w planach studiów dla cyklów kształcenia rozpoczynających się od roku akademickiego 2017/2018 dla kierunków: </t>
    </r>
    <r>
      <rPr>
        <i/>
        <sz val="7"/>
        <rFont val="Times New Roman"/>
        <family val="1"/>
      </rPr>
      <t>edukacja artystyczna w zakresie sztuki muzycznej, ekonomia, nowe media, reklama, kultura współczesna, pedagogika, praca socjalna, praca socjalna z elementami organizacji i zarządzania (studia II stopnia), pielęgniarstwo (studia I stopnia), pielęgniarstwo (studia II stopnia), ratownictwo medyczne, gospodarka w ekosystemach rolnych i leśnych, rolnictwo, mechanika i budowa maszyn.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</si>
</sst>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6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i/>
      <sz val="20"/>
      <name val="Garamond"/>
      <family val="1"/>
    </font>
    <font>
      <b/>
      <sz val="20"/>
      <name val="Garamond"/>
      <family val="1"/>
    </font>
    <font>
      <sz val="3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"/>
      <name val="Arial"/>
      <family val="2"/>
    </font>
    <font>
      <sz val="7"/>
      <name val="Times New Roman"/>
      <family val="1"/>
    </font>
    <font>
      <b/>
      <sz val="16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7"/>
      <name val="Times New Roman"/>
      <family val="1"/>
    </font>
    <font>
      <b/>
      <sz val="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8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26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2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8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38" borderId="1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9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left" vertical="center" wrapText="1"/>
    </xf>
    <xf numFmtId="0" fontId="17" fillId="39" borderId="12" xfId="0" applyFont="1" applyFill="1" applyBorder="1" applyAlignment="1">
      <alignment vertical="center" wrapText="1"/>
    </xf>
    <xf numFmtId="0" fontId="17" fillId="39" borderId="12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17" fillId="39" borderId="10" xfId="0" applyFont="1" applyFill="1" applyBorder="1" applyAlignment="1">
      <alignment vertical="center" wrapText="1"/>
    </xf>
    <xf numFmtId="0" fontId="17" fillId="39" borderId="1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0" fontId="8" fillId="0" borderId="19" xfId="0" applyFont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 wrapText="1"/>
    </xf>
    <xf numFmtId="0" fontId="17" fillId="39" borderId="13" xfId="0" applyFont="1" applyFill="1" applyBorder="1" applyAlignment="1">
      <alignment horizontal="left" vertical="center" wrapText="1"/>
    </xf>
    <xf numFmtId="0" fontId="8" fillId="39" borderId="11" xfId="0" applyFont="1" applyFill="1" applyBorder="1" applyAlignment="1">
      <alignment vertical="center" wrapText="1"/>
    </xf>
    <xf numFmtId="0" fontId="17" fillId="39" borderId="11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vertical="center" wrapText="1"/>
    </xf>
    <xf numFmtId="0" fontId="8" fillId="39" borderId="13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1" fillId="40" borderId="0" xfId="0" applyFont="1" applyFill="1" applyAlignment="1">
      <alignment/>
    </xf>
    <xf numFmtId="0" fontId="17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40" borderId="10" xfId="0" applyFont="1" applyFill="1" applyBorder="1" applyAlignment="1">
      <alignment vertical="center" wrapText="1"/>
    </xf>
    <xf numFmtId="0" fontId="8" fillId="41" borderId="10" xfId="0" applyFont="1" applyFill="1" applyBorder="1" applyAlignment="1">
      <alignment horizontal="left" vertical="center" wrapText="1"/>
    </xf>
    <xf numFmtId="0" fontId="8" fillId="41" borderId="12" xfId="0" applyFont="1" applyFill="1" applyBorder="1" applyAlignment="1">
      <alignment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8" fillId="40" borderId="12" xfId="0" applyFont="1" applyFill="1" applyBorder="1" applyAlignment="1">
      <alignment horizontal="left" vertical="center" wrapText="1"/>
    </xf>
    <xf numFmtId="0" fontId="8" fillId="40" borderId="19" xfId="0" applyFont="1" applyFill="1" applyBorder="1" applyAlignment="1">
      <alignment vertical="center" wrapText="1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40" borderId="13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 vertical="center" wrapText="1"/>
    </xf>
    <xf numFmtId="0" fontId="8" fillId="41" borderId="13" xfId="0" applyFont="1" applyFill="1" applyBorder="1" applyAlignment="1">
      <alignment vertical="center" wrapText="1"/>
    </xf>
    <xf numFmtId="0" fontId="8" fillId="40" borderId="12" xfId="0" applyFont="1" applyFill="1" applyBorder="1" applyAlignment="1">
      <alignment vertical="center" wrapText="1"/>
    </xf>
    <xf numFmtId="0" fontId="8" fillId="40" borderId="13" xfId="0" applyFont="1" applyFill="1" applyBorder="1" applyAlignment="1">
      <alignment vertical="center" wrapText="1"/>
    </xf>
    <xf numFmtId="0" fontId="8" fillId="41" borderId="11" xfId="0" applyFont="1" applyFill="1" applyBorder="1" applyAlignment="1">
      <alignment vertical="center" wrapText="1"/>
    </xf>
    <xf numFmtId="168" fontId="8" fillId="33" borderId="1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41" borderId="13" xfId="0" applyFont="1" applyFill="1" applyBorder="1" applyAlignment="1">
      <alignment horizontal="left" vertical="center" wrapText="1"/>
    </xf>
    <xf numFmtId="0" fontId="8" fillId="41" borderId="19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41" borderId="15" xfId="0" applyFont="1" applyFill="1" applyBorder="1" applyAlignment="1">
      <alignment horizontal="center" vertical="center"/>
    </xf>
    <xf numFmtId="0" fontId="8" fillId="41" borderId="14" xfId="0" applyFont="1" applyFill="1" applyBorder="1" applyAlignment="1">
      <alignment horizontal="center" vertical="center"/>
    </xf>
    <xf numFmtId="0" fontId="8" fillId="41" borderId="12" xfId="0" applyFont="1" applyFill="1" applyBorder="1" applyAlignment="1">
      <alignment horizontal="center" vertical="center"/>
    </xf>
    <xf numFmtId="0" fontId="8" fillId="41" borderId="11" xfId="0" applyFont="1" applyFill="1" applyBorder="1" applyAlignment="1">
      <alignment horizontal="center" vertical="center"/>
    </xf>
    <xf numFmtId="0" fontId="8" fillId="41" borderId="18" xfId="0" applyFont="1" applyFill="1" applyBorder="1" applyAlignment="1">
      <alignment horizontal="center" vertical="center"/>
    </xf>
    <xf numFmtId="0" fontId="8" fillId="41" borderId="16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41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41" borderId="13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41" borderId="21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41" borderId="0" xfId="0" applyFont="1" applyFill="1" applyBorder="1" applyAlignment="1">
      <alignment horizontal="center" vertical="center"/>
    </xf>
    <xf numFmtId="0" fontId="17" fillId="41" borderId="0" xfId="0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0" fillId="41" borderId="0" xfId="0" applyFont="1" applyFill="1" applyAlignment="1">
      <alignment/>
    </xf>
    <xf numFmtId="0" fontId="17" fillId="41" borderId="10" xfId="0" applyFont="1" applyFill="1" applyBorder="1" applyAlignment="1">
      <alignment horizontal="left" vertical="center" wrapText="1"/>
    </xf>
    <xf numFmtId="0" fontId="8" fillId="41" borderId="21" xfId="0" applyFont="1" applyFill="1" applyBorder="1" applyAlignment="1">
      <alignment vertical="center" wrapText="1"/>
    </xf>
    <xf numFmtId="0" fontId="17" fillId="41" borderId="13" xfId="0" applyFont="1" applyFill="1" applyBorder="1" applyAlignment="1">
      <alignment horizontal="left" vertical="center" wrapText="1"/>
    </xf>
    <xf numFmtId="0" fontId="17" fillId="41" borderId="12" xfId="0" applyFont="1" applyFill="1" applyBorder="1" applyAlignment="1">
      <alignment horizontal="left" vertical="center" wrapText="1"/>
    </xf>
    <xf numFmtId="0" fontId="17" fillId="41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8" borderId="10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2" fillId="41" borderId="10" xfId="0" applyFont="1" applyFill="1" applyBorder="1" applyAlignment="1">
      <alignment horizontal="left" vertical="center" wrapText="1"/>
    </xf>
    <xf numFmtId="0" fontId="8" fillId="41" borderId="10" xfId="0" applyFont="1" applyFill="1" applyBorder="1" applyAlignment="1">
      <alignment horizontal="left" vertical="center" wrapText="1"/>
    </xf>
    <xf numFmtId="168" fontId="8" fillId="32" borderId="10" xfId="0" applyNumberFormat="1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8" fillId="41" borderId="13" xfId="0" applyFont="1" applyFill="1" applyBorder="1" applyAlignment="1">
      <alignment horizontal="left" vertical="center" wrapText="1"/>
    </xf>
    <xf numFmtId="0" fontId="12" fillId="41" borderId="0" xfId="0" applyFont="1" applyFill="1" applyAlignment="1">
      <alignment horizontal="right" vertical="center"/>
    </xf>
    <xf numFmtId="0" fontId="8" fillId="41" borderId="20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0" fillId="32" borderId="19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0" fontId="1" fillId="0" borderId="1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17" borderId="17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10" fontId="0" fillId="43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19" xfId="0" applyFont="1" applyFill="1" applyBorder="1" applyAlignment="1">
      <alignment horizontal="center"/>
    </xf>
    <xf numFmtId="0" fontId="0" fillId="43" borderId="10" xfId="0" applyFont="1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  <xf numFmtId="0" fontId="1" fillId="33" borderId="13" xfId="0" applyFont="1" applyFill="1" applyBorder="1" applyAlignment="1">
      <alignment horizontal="center" vertical="center" textRotation="90" wrapText="1"/>
    </xf>
    <xf numFmtId="0" fontId="1" fillId="33" borderId="12" xfId="0" applyFont="1" applyFill="1" applyBorder="1" applyAlignment="1">
      <alignment horizontal="center" vertical="center" textRotation="90" wrapText="1"/>
    </xf>
    <xf numFmtId="0" fontId="7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textRotation="90"/>
    </xf>
    <xf numFmtId="0" fontId="8" fillId="32" borderId="17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19" xfId="0" applyFont="1" applyFill="1" applyBorder="1" applyAlignment="1">
      <alignment horizontal="center" vertical="center" wrapText="1"/>
    </xf>
    <xf numFmtId="0" fontId="3" fillId="17" borderId="17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3" fillId="17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41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>
      <alignment horizontal="center" vertical="center" textRotation="90" wrapText="1"/>
    </xf>
    <xf numFmtId="168" fontId="0" fillId="0" borderId="17" xfId="0" applyNumberFormat="1" applyFont="1" applyBorder="1" applyAlignment="1">
      <alignment horizontal="center" vertical="center"/>
    </xf>
    <xf numFmtId="168" fontId="0" fillId="0" borderId="19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41" borderId="13" xfId="0" applyFont="1" applyFill="1" applyBorder="1" applyAlignment="1">
      <alignment horizontal="left" vertical="center" wrapText="1"/>
    </xf>
    <xf numFmtId="0" fontId="8" fillId="41" borderId="12" xfId="0" applyFont="1" applyFill="1" applyBorder="1" applyAlignment="1">
      <alignment horizontal="left" vertical="center" wrapText="1"/>
    </xf>
    <xf numFmtId="0" fontId="13" fillId="32" borderId="12" xfId="0" applyFont="1" applyFill="1" applyBorder="1" applyAlignment="1">
      <alignment horizontal="center" vertical="center"/>
    </xf>
    <xf numFmtId="0" fontId="8" fillId="39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/>
    </xf>
    <xf numFmtId="0" fontId="13" fillId="4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/>
    </xf>
    <xf numFmtId="0" fontId="13" fillId="33" borderId="10" xfId="0" applyFont="1" applyFill="1" applyBorder="1" applyAlignment="1">
      <alignment vertical="center"/>
    </xf>
    <xf numFmtId="0" fontId="8" fillId="35" borderId="10" xfId="0" applyFont="1" applyFill="1" applyBorder="1" applyAlignment="1">
      <alignment horizontal="center" vertical="center" wrapText="1"/>
    </xf>
    <xf numFmtId="0" fontId="18" fillId="41" borderId="0" xfId="0" applyFont="1" applyFill="1" applyAlignment="1">
      <alignment horizontal="center"/>
    </xf>
    <xf numFmtId="0" fontId="13" fillId="32" borderId="13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5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0" fillId="17" borderId="18" xfId="0" applyFont="1" applyFill="1" applyBorder="1" applyAlignment="1">
      <alignment horizontal="center" vertical="center"/>
    </xf>
    <xf numFmtId="0" fontId="0" fillId="17" borderId="22" xfId="0" applyFont="1" applyFill="1" applyBorder="1" applyAlignment="1">
      <alignment horizontal="center" vertical="center"/>
    </xf>
    <xf numFmtId="0" fontId="0" fillId="17" borderId="21" xfId="0" applyFont="1" applyFill="1" applyBorder="1" applyAlignment="1">
      <alignment horizontal="center" vertical="center"/>
    </xf>
    <xf numFmtId="0" fontId="0" fillId="17" borderId="16" xfId="0" applyFont="1" applyFill="1" applyBorder="1" applyAlignment="1">
      <alignment horizontal="center" vertical="center"/>
    </xf>
    <xf numFmtId="0" fontId="0" fillId="17" borderId="24" xfId="0" applyFont="1" applyFill="1" applyBorder="1" applyAlignment="1">
      <alignment horizontal="center" vertical="center"/>
    </xf>
    <xf numFmtId="0" fontId="0" fillId="17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17" borderId="11" xfId="0" applyFont="1" applyFill="1" applyBorder="1" applyAlignment="1">
      <alignment horizontal="center" vertical="center" textRotation="90"/>
    </xf>
    <xf numFmtId="0" fontId="8" fillId="17" borderId="13" xfId="0" applyFont="1" applyFill="1" applyBorder="1" applyAlignment="1">
      <alignment horizontal="center" vertical="center" textRotation="90"/>
    </xf>
    <xf numFmtId="0" fontId="8" fillId="17" borderId="12" xfId="0" applyFont="1" applyFill="1" applyBorder="1" applyAlignment="1">
      <alignment horizontal="center" vertical="center" textRotation="90"/>
    </xf>
    <xf numFmtId="0" fontId="12" fillId="34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/>
    </xf>
    <xf numFmtId="0" fontId="4" fillId="38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41" borderId="0" xfId="0" applyFont="1" applyFill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19050</xdr:rowOff>
    </xdr:from>
    <xdr:to>
      <xdr:col>3</xdr:col>
      <xdr:colOff>361950</xdr:colOff>
      <xdr:row>5</xdr:row>
      <xdr:rowOff>0</xdr:rowOff>
    </xdr:to>
    <xdr:pic>
      <xdr:nvPicPr>
        <xdr:cNvPr id="1" name="Obraz 2" descr="Opis: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923925" cy="79057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3</xdr:col>
      <xdr:colOff>438150</xdr:colOff>
      <xdr:row>0</xdr:row>
      <xdr:rowOff>57150</xdr:rowOff>
    </xdr:from>
    <xdr:to>
      <xdr:col>9</xdr:col>
      <xdr:colOff>57150</xdr:colOff>
      <xdr:row>5</xdr:row>
      <xdr:rowOff>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1066800" y="57150"/>
          <a:ext cx="3295650" cy="752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PAŃSTWOWA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WYŻSZA SZKOŁA ZAWODOWA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IM. JANA GRODKA W SANOKU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ul. Mickiewicza 21, 38-500 Sanok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43"/>
  <sheetViews>
    <sheetView tabSelected="1" zoomScale="80" zoomScaleNormal="80" zoomScaleSheetLayoutView="100" zoomScalePageLayoutView="0" workbookViewId="0" topLeftCell="A328">
      <selection activeCell="T328" sqref="T328"/>
    </sheetView>
  </sheetViews>
  <sheetFormatPr defaultColWidth="9.140625" defaultRowHeight="12.75"/>
  <cols>
    <col min="1" max="1" width="3.140625" style="34" customWidth="1"/>
    <col min="2" max="2" width="3.140625" style="1" customWidth="1"/>
    <col min="3" max="3" width="3.140625" style="34" customWidth="1"/>
    <col min="4" max="4" width="12.28125" style="1" customWidth="1"/>
    <col min="5" max="5" width="23.140625" style="1" customWidth="1"/>
    <col min="6" max="6" width="5.00390625" style="1" customWidth="1"/>
    <col min="7" max="7" width="6.140625" style="1" customWidth="1"/>
    <col min="8" max="8" width="4.421875" style="1" customWidth="1"/>
    <col min="9" max="9" width="4.140625" style="1" customWidth="1"/>
    <col min="10" max="10" width="5.00390625" style="1" customWidth="1"/>
    <col min="11" max="14" width="4.7109375" style="1" customWidth="1"/>
    <col min="15" max="15" width="5.00390625" style="1" customWidth="1"/>
    <col min="16" max="16" width="4.57421875" style="1" customWidth="1"/>
    <col min="17" max="17" width="7.00390625" style="1" customWidth="1"/>
    <col min="18" max="18" width="4.8515625" style="1" customWidth="1"/>
    <col min="19" max="19" width="5.00390625" style="1" customWidth="1"/>
    <col min="20" max="16384" width="9.140625" style="1" customWidth="1"/>
  </cols>
  <sheetData>
    <row r="1" spans="1:19" ht="12.75">
      <c r="A1" s="48"/>
      <c r="C1" s="1"/>
      <c r="E1"/>
      <c r="P1" s="42"/>
      <c r="R1" s="119"/>
      <c r="S1" s="119" t="s">
        <v>258</v>
      </c>
    </row>
    <row r="2" spans="1:3" ht="12.75">
      <c r="A2" s="48"/>
      <c r="C2" s="1"/>
    </row>
    <row r="3" spans="1:19" ht="12.75">
      <c r="A3" s="48"/>
      <c r="C3" s="1"/>
      <c r="K3" s="46"/>
      <c r="L3" s="46"/>
      <c r="M3" s="46"/>
      <c r="N3" s="46"/>
      <c r="O3" s="46"/>
      <c r="P3" s="46"/>
      <c r="Q3" s="46"/>
      <c r="R3" s="190"/>
      <c r="S3" s="190" t="s">
        <v>229</v>
      </c>
    </row>
    <row r="4" spans="1:19" ht="12.75">
      <c r="A4" s="48"/>
      <c r="C4" s="1"/>
      <c r="K4" s="200" t="s">
        <v>230</v>
      </c>
      <c r="L4" s="200"/>
      <c r="M4" s="200"/>
      <c r="N4" s="200"/>
      <c r="O4" s="200"/>
      <c r="P4" s="200"/>
      <c r="Q4" s="200"/>
      <c r="R4" s="200"/>
      <c r="S4" s="200"/>
    </row>
    <row r="5" spans="1:19" ht="12.75">
      <c r="A5" s="48"/>
      <c r="C5" s="1"/>
      <c r="K5" s="200"/>
      <c r="L5" s="200"/>
      <c r="M5" s="200"/>
      <c r="N5" s="200"/>
      <c r="O5" s="200"/>
      <c r="P5" s="200"/>
      <c r="Q5" s="200"/>
      <c r="R5" s="200"/>
      <c r="S5" s="200"/>
    </row>
    <row r="6" spans="1:19" ht="12.75">
      <c r="A6" s="48"/>
      <c r="C6" s="1"/>
      <c r="S6" s="196" t="s">
        <v>257</v>
      </c>
    </row>
    <row r="7" spans="1:19" ht="12.75">
      <c r="A7" s="48"/>
      <c r="C7" s="1"/>
      <c r="S7" s="190" t="s">
        <v>259</v>
      </c>
    </row>
    <row r="8" spans="1:20" ht="26.25">
      <c r="A8" s="290" t="s">
        <v>66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6"/>
    </row>
    <row r="9" spans="1:19" ht="15.75" customHeight="1">
      <c r="A9" s="291" t="s">
        <v>219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</row>
    <row r="10" spans="1:19" ht="15.75" customHeight="1">
      <c r="A10" s="291" t="s">
        <v>76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1"/>
      <c r="Q10" s="291"/>
      <c r="R10" s="291"/>
      <c r="S10" s="291"/>
    </row>
    <row r="11" spans="1:19" ht="15.75" customHeight="1">
      <c r="A11" s="291" t="s">
        <v>205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  <c r="N11" s="291"/>
      <c r="O11" s="291"/>
      <c r="P11" s="291"/>
      <c r="Q11" s="291"/>
      <c r="R11" s="291"/>
      <c r="S11" s="291"/>
    </row>
    <row r="12" spans="1:19" ht="15.75" customHeight="1">
      <c r="A12" s="291" t="s">
        <v>67</v>
      </c>
      <c r="B12" s="291"/>
      <c r="C12" s="291"/>
      <c r="D12" s="291"/>
      <c r="E12" s="291"/>
      <c r="F12" s="291"/>
      <c r="G12" s="291"/>
      <c r="H12" s="291"/>
      <c r="I12" s="291"/>
      <c r="J12" s="291"/>
      <c r="K12" s="291"/>
      <c r="L12" s="291"/>
      <c r="M12" s="291"/>
      <c r="N12" s="291"/>
      <c r="O12" s="291"/>
      <c r="P12" s="291"/>
      <c r="Q12" s="291"/>
      <c r="R12" s="291"/>
      <c r="S12" s="291"/>
    </row>
    <row r="13" spans="1:19" ht="15.75" customHeight="1">
      <c r="A13" s="291" t="s">
        <v>77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</row>
    <row r="14" spans="1:19" ht="15.75" customHeight="1">
      <c r="A14" s="291" t="s">
        <v>68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</row>
    <row r="15" spans="1:19" ht="15.75" customHeight="1">
      <c r="A15" s="300" t="s">
        <v>242</v>
      </c>
      <c r="B15" s="300"/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</row>
    <row r="16" spans="1:19" ht="15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</row>
    <row r="17" spans="1:28" ht="13.5" customHeight="1">
      <c r="A17" s="304" t="s">
        <v>186</v>
      </c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4"/>
      <c r="O17" s="304"/>
      <c r="P17" s="304"/>
      <c r="Q17" s="304"/>
      <c r="R17" s="304"/>
      <c r="S17" s="304"/>
      <c r="AB17" s="33"/>
    </row>
    <row r="18" spans="1:28" ht="13.5" customHeight="1">
      <c r="A18" s="256" t="s">
        <v>6</v>
      </c>
      <c r="B18" s="258" t="s">
        <v>9</v>
      </c>
      <c r="C18" s="258" t="s">
        <v>17</v>
      </c>
      <c r="D18" s="231" t="s">
        <v>15</v>
      </c>
      <c r="E18" s="228" t="s">
        <v>16</v>
      </c>
      <c r="F18" s="232" t="s">
        <v>49</v>
      </c>
      <c r="G18" s="231" t="s">
        <v>1</v>
      </c>
      <c r="H18" s="228" t="s">
        <v>2</v>
      </c>
      <c r="I18" s="228"/>
      <c r="J18" s="231"/>
      <c r="K18" s="231"/>
      <c r="L18" s="231"/>
      <c r="M18" s="231"/>
      <c r="N18" s="231"/>
      <c r="O18" s="231"/>
      <c r="P18" s="228" t="s">
        <v>0</v>
      </c>
      <c r="Q18" s="228"/>
      <c r="R18" s="228"/>
      <c r="S18" s="301" t="s">
        <v>220</v>
      </c>
      <c r="T18" s="40"/>
      <c r="U18" s="40"/>
      <c r="V18" s="40"/>
      <c r="W18" s="40"/>
      <c r="X18" s="40"/>
      <c r="Y18" s="40"/>
      <c r="Z18" s="40"/>
      <c r="AA18" s="40"/>
      <c r="AB18" s="40"/>
    </row>
    <row r="19" spans="1:28" ht="13.5" customHeight="1">
      <c r="A19" s="256"/>
      <c r="B19" s="305"/>
      <c r="C19" s="258"/>
      <c r="D19" s="231"/>
      <c r="E19" s="231"/>
      <c r="F19" s="233"/>
      <c r="G19" s="231"/>
      <c r="H19" s="257" t="s">
        <v>3</v>
      </c>
      <c r="I19" s="257"/>
      <c r="J19" s="231" t="s">
        <v>4</v>
      </c>
      <c r="K19" s="231"/>
      <c r="L19" s="231"/>
      <c r="M19" s="231"/>
      <c r="N19" s="231"/>
      <c r="O19" s="231"/>
      <c r="P19" s="253" t="s">
        <v>3</v>
      </c>
      <c r="Q19" s="228" t="s">
        <v>4</v>
      </c>
      <c r="R19" s="228"/>
      <c r="S19" s="302"/>
      <c r="T19" s="41"/>
      <c r="U19" s="41"/>
      <c r="V19" s="41"/>
      <c r="W19" s="41"/>
      <c r="X19" s="41"/>
      <c r="Y19" s="41"/>
      <c r="Z19" s="41"/>
      <c r="AA19" s="41"/>
      <c r="AB19" s="41"/>
    </row>
    <row r="20" spans="1:28" ht="22.5" customHeight="1">
      <c r="A20" s="256"/>
      <c r="B20" s="305"/>
      <c r="C20" s="258"/>
      <c r="D20" s="231"/>
      <c r="E20" s="231"/>
      <c r="F20" s="233"/>
      <c r="G20" s="231"/>
      <c r="H20" s="257"/>
      <c r="I20" s="257"/>
      <c r="J20" s="307" t="s">
        <v>212</v>
      </c>
      <c r="K20" s="308"/>
      <c r="L20" s="308"/>
      <c r="M20" s="308"/>
      <c r="N20" s="308"/>
      <c r="O20" s="306" t="s">
        <v>32</v>
      </c>
      <c r="P20" s="253"/>
      <c r="Q20" s="228"/>
      <c r="R20" s="228"/>
      <c r="S20" s="302"/>
      <c r="T20" s="41"/>
      <c r="U20" s="41"/>
      <c r="V20" s="41"/>
      <c r="W20" s="41"/>
      <c r="X20" s="41"/>
      <c r="Y20" s="41"/>
      <c r="Z20" s="41"/>
      <c r="AA20" s="41"/>
      <c r="AB20" s="41"/>
    </row>
    <row r="21" spans="1:28" ht="80.25" customHeight="1">
      <c r="A21" s="256"/>
      <c r="B21" s="305"/>
      <c r="C21" s="258"/>
      <c r="D21" s="231"/>
      <c r="E21" s="231"/>
      <c r="F21" s="234"/>
      <c r="G21" s="231"/>
      <c r="H21" s="187" t="s">
        <v>213</v>
      </c>
      <c r="I21" s="188" t="s">
        <v>8</v>
      </c>
      <c r="J21" s="178" t="s">
        <v>243</v>
      </c>
      <c r="K21" s="178" t="s">
        <v>244</v>
      </c>
      <c r="L21" s="178" t="s">
        <v>97</v>
      </c>
      <c r="M21" s="178" t="s">
        <v>245</v>
      </c>
      <c r="N21" s="178" t="s">
        <v>51</v>
      </c>
      <c r="O21" s="306"/>
      <c r="P21" s="232"/>
      <c r="Q21" s="57" t="s">
        <v>7</v>
      </c>
      <c r="R21" s="47" t="s">
        <v>8</v>
      </c>
      <c r="S21" s="303"/>
      <c r="T21" s="41"/>
      <c r="U21" s="41"/>
      <c r="V21" s="41"/>
      <c r="W21" s="41"/>
      <c r="X21" s="41"/>
      <c r="Y21" s="41"/>
      <c r="Z21" s="41"/>
      <c r="AA21" s="41"/>
      <c r="AB21" s="41"/>
    </row>
    <row r="22" spans="1:28" ht="16.5" customHeight="1">
      <c r="A22" s="265">
        <v>1</v>
      </c>
      <c r="B22" s="270" t="s">
        <v>10</v>
      </c>
      <c r="C22" s="110">
        <v>1</v>
      </c>
      <c r="D22" s="121" t="s">
        <v>78</v>
      </c>
      <c r="E22" s="268" t="s">
        <v>89</v>
      </c>
      <c r="F22" s="259" t="s">
        <v>97</v>
      </c>
      <c r="G22" s="122" t="s">
        <v>36</v>
      </c>
      <c r="H22" s="70">
        <v>15</v>
      </c>
      <c r="I22" s="70">
        <v>30</v>
      </c>
      <c r="J22" s="70">
        <v>15</v>
      </c>
      <c r="K22" s="70"/>
      <c r="L22" s="145"/>
      <c r="M22" s="145"/>
      <c r="N22" s="145"/>
      <c r="O22" s="70">
        <v>30</v>
      </c>
      <c r="P22" s="73">
        <v>2</v>
      </c>
      <c r="Q22" s="157">
        <v>0.8</v>
      </c>
      <c r="R22" s="158">
        <v>1.2</v>
      </c>
      <c r="S22" s="159">
        <v>5</v>
      </c>
      <c r="T22" s="41"/>
      <c r="U22" s="41"/>
      <c r="V22" s="41"/>
      <c r="W22" s="41"/>
      <c r="X22" s="41"/>
      <c r="Y22" s="41"/>
      <c r="Z22" s="41"/>
      <c r="AA22" s="41"/>
      <c r="AB22" s="41"/>
    </row>
    <row r="23" spans="1:28" ht="16.5" customHeight="1">
      <c r="A23" s="266"/>
      <c r="B23" s="261"/>
      <c r="C23" s="22">
        <v>1</v>
      </c>
      <c r="D23" s="63" t="s">
        <v>79</v>
      </c>
      <c r="E23" s="269"/>
      <c r="F23" s="260"/>
      <c r="G23" s="78" t="s">
        <v>35</v>
      </c>
      <c r="H23" s="70">
        <v>30</v>
      </c>
      <c r="I23" s="70">
        <v>20</v>
      </c>
      <c r="J23" s="70"/>
      <c r="K23" s="70">
        <v>30</v>
      </c>
      <c r="L23" s="145"/>
      <c r="M23" s="145"/>
      <c r="N23" s="145"/>
      <c r="O23" s="70">
        <v>20</v>
      </c>
      <c r="P23" s="70">
        <v>2</v>
      </c>
      <c r="Q23" s="157">
        <v>1.2</v>
      </c>
      <c r="R23" s="158">
        <v>0.8</v>
      </c>
      <c r="S23" s="160"/>
      <c r="T23" s="41"/>
      <c r="U23" s="41"/>
      <c r="V23" s="41"/>
      <c r="W23" s="41"/>
      <c r="X23" s="41"/>
      <c r="Y23" s="41"/>
      <c r="Z23" s="41"/>
      <c r="AA23" s="41"/>
      <c r="AB23" s="41"/>
    </row>
    <row r="24" spans="1:28" ht="12.75" customHeight="1">
      <c r="A24" s="267">
        <v>2</v>
      </c>
      <c r="B24" s="261"/>
      <c r="C24" s="22">
        <v>1</v>
      </c>
      <c r="D24" s="64" t="s">
        <v>80</v>
      </c>
      <c r="E24" s="271" t="s">
        <v>90</v>
      </c>
      <c r="F24" s="289" t="s">
        <v>97</v>
      </c>
      <c r="G24" s="77" t="s">
        <v>36</v>
      </c>
      <c r="H24" s="54">
        <v>15</v>
      </c>
      <c r="I24" s="54">
        <v>25</v>
      </c>
      <c r="J24" s="54">
        <v>15</v>
      </c>
      <c r="K24" s="54"/>
      <c r="L24" s="54"/>
      <c r="M24" s="54"/>
      <c r="N24" s="54"/>
      <c r="O24" s="54">
        <v>25</v>
      </c>
      <c r="P24" s="70">
        <v>2</v>
      </c>
      <c r="Q24" s="157">
        <v>1</v>
      </c>
      <c r="R24" s="158">
        <v>1</v>
      </c>
      <c r="S24" s="53">
        <v>10</v>
      </c>
      <c r="T24" s="41"/>
      <c r="U24" s="41"/>
      <c r="V24" s="41"/>
      <c r="W24" s="41"/>
      <c r="X24" s="41"/>
      <c r="Y24" s="41"/>
      <c r="Z24" s="41"/>
      <c r="AA24" s="41"/>
      <c r="AB24" s="41"/>
    </row>
    <row r="25" spans="1:28" ht="12" customHeight="1">
      <c r="A25" s="266"/>
      <c r="B25" s="261"/>
      <c r="C25" s="22">
        <v>1</v>
      </c>
      <c r="D25" s="67" t="s">
        <v>81</v>
      </c>
      <c r="E25" s="269"/>
      <c r="F25" s="260"/>
      <c r="G25" s="53" t="s">
        <v>35</v>
      </c>
      <c r="H25" s="70">
        <v>30</v>
      </c>
      <c r="I25" s="70">
        <v>20</v>
      </c>
      <c r="J25" s="74"/>
      <c r="K25" s="70">
        <v>30</v>
      </c>
      <c r="L25" s="70"/>
      <c r="M25" s="70"/>
      <c r="N25" s="70"/>
      <c r="O25" s="70">
        <v>20</v>
      </c>
      <c r="P25" s="70">
        <v>2</v>
      </c>
      <c r="Q25" s="157">
        <v>1.2</v>
      </c>
      <c r="R25" s="158">
        <v>0.8</v>
      </c>
      <c r="S25" s="160"/>
      <c r="T25" s="41"/>
      <c r="U25" s="41"/>
      <c r="V25" s="41"/>
      <c r="W25" s="41"/>
      <c r="X25" s="41"/>
      <c r="Y25" s="41"/>
      <c r="Z25" s="41"/>
      <c r="AA25" s="41"/>
      <c r="AB25" s="41"/>
    </row>
    <row r="26" spans="1:28" ht="12" customHeight="1">
      <c r="A26" s="24">
        <v>3</v>
      </c>
      <c r="B26" s="261"/>
      <c r="C26" s="22">
        <v>1</v>
      </c>
      <c r="D26" s="68" t="s">
        <v>82</v>
      </c>
      <c r="E26" s="56" t="s">
        <v>182</v>
      </c>
      <c r="F26" s="99" t="s">
        <v>98</v>
      </c>
      <c r="G26" s="70" t="s">
        <v>36</v>
      </c>
      <c r="H26" s="53">
        <v>30</v>
      </c>
      <c r="I26" s="74">
        <v>45</v>
      </c>
      <c r="J26" s="74"/>
      <c r="K26" s="70"/>
      <c r="L26" s="70">
        <v>30</v>
      </c>
      <c r="M26" s="75"/>
      <c r="N26" s="75"/>
      <c r="O26" s="70">
        <v>45</v>
      </c>
      <c r="P26" s="70">
        <v>3</v>
      </c>
      <c r="Q26" s="161">
        <v>1.2000000000000002</v>
      </c>
      <c r="R26" s="158">
        <v>1.7999999999999998</v>
      </c>
      <c r="S26" s="160"/>
      <c r="T26" s="41"/>
      <c r="U26" s="41"/>
      <c r="V26" s="41"/>
      <c r="W26" s="41"/>
      <c r="X26" s="41"/>
      <c r="Y26" s="41"/>
      <c r="Z26" s="41"/>
      <c r="AA26" s="41"/>
      <c r="AB26" s="41"/>
    </row>
    <row r="27" spans="1:28" ht="13.5" customHeight="1">
      <c r="A27" s="267">
        <v>4</v>
      </c>
      <c r="B27" s="261"/>
      <c r="C27" s="22">
        <v>1</v>
      </c>
      <c r="D27" s="63" t="s">
        <v>83</v>
      </c>
      <c r="E27" s="271" t="s">
        <v>91</v>
      </c>
      <c r="F27" s="292" t="s">
        <v>98</v>
      </c>
      <c r="G27" s="77" t="s">
        <v>36</v>
      </c>
      <c r="H27" s="54">
        <v>15</v>
      </c>
      <c r="I27" s="54">
        <v>25</v>
      </c>
      <c r="J27" s="54">
        <v>15</v>
      </c>
      <c r="K27" s="54"/>
      <c r="L27" s="54"/>
      <c r="M27" s="54"/>
      <c r="N27" s="54"/>
      <c r="O27" s="54">
        <v>25</v>
      </c>
      <c r="P27" s="54">
        <v>2</v>
      </c>
      <c r="Q27" s="157">
        <v>1</v>
      </c>
      <c r="R27" s="158">
        <v>1</v>
      </c>
      <c r="S27" s="53">
        <v>10</v>
      </c>
      <c r="T27" s="41"/>
      <c r="U27" s="41"/>
      <c r="V27" s="41"/>
      <c r="W27" s="41"/>
      <c r="X27" s="41"/>
      <c r="Y27" s="41"/>
      <c r="Z27" s="41"/>
      <c r="AA27" s="41"/>
      <c r="AB27" s="41"/>
    </row>
    <row r="28" spans="1:28" ht="12.75" customHeight="1">
      <c r="A28" s="266"/>
      <c r="B28" s="261"/>
      <c r="C28" s="22">
        <v>1</v>
      </c>
      <c r="D28" s="63" t="s">
        <v>84</v>
      </c>
      <c r="E28" s="269"/>
      <c r="F28" s="293"/>
      <c r="G28" s="72" t="s">
        <v>35</v>
      </c>
      <c r="H28" s="70">
        <v>15</v>
      </c>
      <c r="I28" s="70">
        <v>25</v>
      </c>
      <c r="J28" s="71"/>
      <c r="K28" s="71">
        <v>15</v>
      </c>
      <c r="L28" s="71"/>
      <c r="M28" s="71"/>
      <c r="N28" s="71"/>
      <c r="O28" s="71">
        <v>25</v>
      </c>
      <c r="P28" s="71">
        <v>2</v>
      </c>
      <c r="Q28" s="157">
        <v>1</v>
      </c>
      <c r="R28" s="158">
        <v>1</v>
      </c>
      <c r="S28" s="53">
        <v>10</v>
      </c>
      <c r="T28" s="41"/>
      <c r="U28" s="41"/>
      <c r="V28" s="41"/>
      <c r="W28" s="41"/>
      <c r="X28" s="41"/>
      <c r="Y28" s="41"/>
      <c r="Z28" s="41"/>
      <c r="AA28" s="41"/>
      <c r="AB28" s="41"/>
    </row>
    <row r="29" spans="1:28" ht="14.25" customHeight="1">
      <c r="A29" s="24">
        <v>5</v>
      </c>
      <c r="B29" s="261"/>
      <c r="C29" s="22">
        <v>1</v>
      </c>
      <c r="D29" s="63" t="s">
        <v>85</v>
      </c>
      <c r="E29" s="88" t="s">
        <v>92</v>
      </c>
      <c r="F29" s="91" t="s">
        <v>99</v>
      </c>
      <c r="G29" s="81" t="s">
        <v>34</v>
      </c>
      <c r="H29" s="81">
        <v>30</v>
      </c>
      <c r="I29" s="54">
        <v>20</v>
      </c>
      <c r="J29" s="54"/>
      <c r="K29" s="54">
        <v>30</v>
      </c>
      <c r="L29" s="54"/>
      <c r="M29" s="79"/>
      <c r="N29" s="54"/>
      <c r="O29" s="54">
        <v>20</v>
      </c>
      <c r="P29" s="54">
        <v>2</v>
      </c>
      <c r="Q29" s="157">
        <v>1.2</v>
      </c>
      <c r="R29" s="158">
        <v>0.8</v>
      </c>
      <c r="S29" s="160"/>
      <c r="T29" s="41"/>
      <c r="U29" s="41"/>
      <c r="V29" s="41"/>
      <c r="W29" s="41"/>
      <c r="X29" s="41"/>
      <c r="Y29" s="41"/>
      <c r="Z29" s="41"/>
      <c r="AA29" s="41"/>
      <c r="AB29" s="41"/>
    </row>
    <row r="30" spans="1:28" ht="21" customHeight="1">
      <c r="A30" s="24">
        <v>6</v>
      </c>
      <c r="B30" s="261"/>
      <c r="C30" s="22">
        <v>1</v>
      </c>
      <c r="D30" s="63" t="s">
        <v>86</v>
      </c>
      <c r="E30" s="56" t="s">
        <v>93</v>
      </c>
      <c r="F30" s="90" t="s">
        <v>99</v>
      </c>
      <c r="G30" s="79" t="s">
        <v>35</v>
      </c>
      <c r="H30" s="54">
        <v>30</v>
      </c>
      <c r="I30" s="74">
        <v>20</v>
      </c>
      <c r="J30" s="70"/>
      <c r="K30" s="70">
        <v>30</v>
      </c>
      <c r="L30" s="70"/>
      <c r="M30" s="75"/>
      <c r="N30" s="70"/>
      <c r="O30" s="70">
        <v>20</v>
      </c>
      <c r="P30" s="70">
        <v>2</v>
      </c>
      <c r="Q30" s="157">
        <v>1.2</v>
      </c>
      <c r="R30" s="158">
        <v>0.8</v>
      </c>
      <c r="S30" s="160"/>
      <c r="T30" s="41"/>
      <c r="U30" s="41"/>
      <c r="V30" s="41"/>
      <c r="W30" s="41"/>
      <c r="X30" s="41"/>
      <c r="Y30" s="41"/>
      <c r="Z30" s="41"/>
      <c r="AA30" s="41"/>
      <c r="AB30" s="41"/>
    </row>
    <row r="31" spans="1:28" ht="14.25" customHeight="1">
      <c r="A31" s="24">
        <v>7</v>
      </c>
      <c r="B31" s="261"/>
      <c r="C31" s="22">
        <v>1</v>
      </c>
      <c r="D31" s="63" t="s">
        <v>87</v>
      </c>
      <c r="E31" s="55" t="s">
        <v>94</v>
      </c>
      <c r="F31" s="30" t="s">
        <v>178</v>
      </c>
      <c r="G31" s="80" t="s">
        <v>34</v>
      </c>
      <c r="H31" s="54">
        <v>30</v>
      </c>
      <c r="I31" s="83">
        <v>40</v>
      </c>
      <c r="J31" s="54"/>
      <c r="K31" s="54">
        <v>30</v>
      </c>
      <c r="L31" s="54"/>
      <c r="M31" s="79"/>
      <c r="N31" s="54"/>
      <c r="O31" s="54">
        <v>40</v>
      </c>
      <c r="P31" s="54">
        <v>3</v>
      </c>
      <c r="Q31" s="157">
        <v>1.4</v>
      </c>
      <c r="R31" s="158">
        <v>1.6</v>
      </c>
      <c r="S31" s="53">
        <v>5</v>
      </c>
      <c r="T31" s="41"/>
      <c r="U31" s="41"/>
      <c r="V31" s="41"/>
      <c r="W31" s="41"/>
      <c r="X31" s="41"/>
      <c r="Y31" s="41"/>
      <c r="Z31" s="41"/>
      <c r="AA31" s="41"/>
      <c r="AB31" s="41"/>
    </row>
    <row r="32" spans="1:28" ht="12.75">
      <c r="A32" s="24">
        <v>8</v>
      </c>
      <c r="B32" s="261"/>
      <c r="C32" s="22">
        <v>1</v>
      </c>
      <c r="D32" s="65" t="s">
        <v>88</v>
      </c>
      <c r="E32" s="56" t="s">
        <v>185</v>
      </c>
      <c r="F32" s="100" t="s">
        <v>178</v>
      </c>
      <c r="G32" s="77" t="s">
        <v>34</v>
      </c>
      <c r="H32" s="54">
        <v>30</v>
      </c>
      <c r="I32" s="54">
        <v>20</v>
      </c>
      <c r="J32" s="70"/>
      <c r="K32" s="70">
        <v>30</v>
      </c>
      <c r="L32" s="70"/>
      <c r="M32" s="70"/>
      <c r="N32" s="70"/>
      <c r="O32" s="70">
        <v>20</v>
      </c>
      <c r="P32" s="70">
        <v>2</v>
      </c>
      <c r="Q32" s="157">
        <v>1.2</v>
      </c>
      <c r="R32" s="158">
        <v>0.8</v>
      </c>
      <c r="S32" s="160"/>
      <c r="T32" s="41"/>
      <c r="U32" s="41"/>
      <c r="V32" s="41"/>
      <c r="W32" s="41"/>
      <c r="X32" s="41"/>
      <c r="Y32" s="41"/>
      <c r="Z32" s="41"/>
      <c r="AA32" s="41"/>
      <c r="AB32" s="41"/>
    </row>
    <row r="33" spans="1:19" ht="14.25" customHeight="1">
      <c r="A33" s="24">
        <v>9</v>
      </c>
      <c r="B33" s="261"/>
      <c r="C33" s="22">
        <v>1</v>
      </c>
      <c r="D33" s="65" t="s">
        <v>101</v>
      </c>
      <c r="E33" s="66" t="s">
        <v>95</v>
      </c>
      <c r="F33" s="69" t="s">
        <v>100</v>
      </c>
      <c r="G33" s="77" t="s">
        <v>34</v>
      </c>
      <c r="H33" s="70">
        <v>30</v>
      </c>
      <c r="I33" s="54">
        <v>70</v>
      </c>
      <c r="J33" s="83"/>
      <c r="K33" s="54">
        <v>30</v>
      </c>
      <c r="L33" s="54"/>
      <c r="M33" s="54"/>
      <c r="N33" s="54"/>
      <c r="O33" s="54">
        <v>70</v>
      </c>
      <c r="P33" s="54">
        <v>4</v>
      </c>
      <c r="Q33" s="157">
        <v>1.2</v>
      </c>
      <c r="R33" s="158">
        <v>2.8</v>
      </c>
      <c r="S33" s="160"/>
    </row>
    <row r="34" spans="1:19" ht="22.5">
      <c r="A34" s="24">
        <v>10</v>
      </c>
      <c r="B34" s="261"/>
      <c r="C34" s="22">
        <v>1</v>
      </c>
      <c r="D34" s="63" t="s">
        <v>53</v>
      </c>
      <c r="E34" s="82" t="s">
        <v>38</v>
      </c>
      <c r="F34" s="29" t="s">
        <v>50</v>
      </c>
      <c r="G34" s="77" t="s">
        <v>35</v>
      </c>
      <c r="H34" s="70">
        <v>15</v>
      </c>
      <c r="I34" s="74">
        <v>10</v>
      </c>
      <c r="J34" s="74">
        <v>15</v>
      </c>
      <c r="K34" s="70"/>
      <c r="L34" s="70"/>
      <c r="M34" s="75"/>
      <c r="N34" s="75"/>
      <c r="O34" s="70">
        <v>10</v>
      </c>
      <c r="P34" s="70">
        <v>1</v>
      </c>
      <c r="Q34" s="161">
        <v>0.6</v>
      </c>
      <c r="R34" s="158">
        <v>0.4</v>
      </c>
      <c r="S34" s="160"/>
    </row>
    <row r="35" spans="1:19" ht="15.75" customHeight="1">
      <c r="A35" s="24">
        <v>11</v>
      </c>
      <c r="B35" s="261"/>
      <c r="C35" s="22">
        <v>1</v>
      </c>
      <c r="D35" s="63" t="s">
        <v>62</v>
      </c>
      <c r="E35" s="123" t="s">
        <v>96</v>
      </c>
      <c r="F35" s="29" t="s">
        <v>50</v>
      </c>
      <c r="G35" s="53" t="s">
        <v>35</v>
      </c>
      <c r="H35" s="74">
        <v>30</v>
      </c>
      <c r="I35" s="54">
        <v>0</v>
      </c>
      <c r="J35" s="83">
        <v>30</v>
      </c>
      <c r="K35" s="54"/>
      <c r="L35" s="54"/>
      <c r="M35" s="79"/>
      <c r="N35" s="79"/>
      <c r="O35" s="54">
        <v>0</v>
      </c>
      <c r="P35" s="54">
        <v>1</v>
      </c>
      <c r="Q35" s="157">
        <v>1</v>
      </c>
      <c r="R35" s="158">
        <v>0</v>
      </c>
      <c r="S35" s="160"/>
    </row>
    <row r="36" spans="1:19" ht="12.75">
      <c r="A36" s="39"/>
      <c r="B36" s="261"/>
      <c r="C36" s="261" t="s">
        <v>18</v>
      </c>
      <c r="D36" s="288"/>
      <c r="E36" s="288"/>
      <c r="F36" s="288"/>
      <c r="G36" s="288"/>
      <c r="H36" s="129">
        <f aca="true" t="shared" si="0" ref="H36:S36">SUM(H22:H35)</f>
        <v>345</v>
      </c>
      <c r="I36" s="130">
        <f t="shared" si="0"/>
        <v>370</v>
      </c>
      <c r="J36" s="130">
        <f t="shared" si="0"/>
        <v>90</v>
      </c>
      <c r="K36" s="130">
        <f t="shared" si="0"/>
        <v>225</v>
      </c>
      <c r="L36" s="130">
        <f t="shared" si="0"/>
        <v>30</v>
      </c>
      <c r="M36" s="130">
        <f t="shared" si="0"/>
        <v>0</v>
      </c>
      <c r="N36" s="130">
        <f t="shared" si="0"/>
        <v>0</v>
      </c>
      <c r="O36" s="130">
        <f t="shared" si="0"/>
        <v>370</v>
      </c>
      <c r="P36" s="130">
        <f t="shared" si="0"/>
        <v>30</v>
      </c>
      <c r="Q36" s="130">
        <f t="shared" si="0"/>
        <v>15.199999999999998</v>
      </c>
      <c r="R36" s="130">
        <f t="shared" si="0"/>
        <v>14.800000000000002</v>
      </c>
      <c r="S36" s="130">
        <f t="shared" si="0"/>
        <v>40</v>
      </c>
    </row>
    <row r="37" spans="1:19" ht="45" customHeight="1">
      <c r="A37" s="24">
        <v>12</v>
      </c>
      <c r="B37" s="261"/>
      <c r="C37" s="22">
        <v>2</v>
      </c>
      <c r="D37" s="63" t="s">
        <v>102</v>
      </c>
      <c r="E37" s="126" t="s">
        <v>107</v>
      </c>
      <c r="F37" s="26" t="s">
        <v>97</v>
      </c>
      <c r="G37" s="80" t="s">
        <v>34</v>
      </c>
      <c r="H37" s="54">
        <v>30</v>
      </c>
      <c r="I37" s="132">
        <v>20</v>
      </c>
      <c r="J37" s="96"/>
      <c r="K37" s="71"/>
      <c r="L37" s="71">
        <v>30</v>
      </c>
      <c r="M37" s="71"/>
      <c r="N37" s="102"/>
      <c r="O37" s="132">
        <v>20</v>
      </c>
      <c r="P37" s="162">
        <v>2</v>
      </c>
      <c r="Q37" s="163">
        <v>1.2</v>
      </c>
      <c r="R37" s="158">
        <v>0.8</v>
      </c>
      <c r="S37" s="160"/>
    </row>
    <row r="38" spans="1:19" ht="26.25" customHeight="1">
      <c r="A38" s="24">
        <v>13</v>
      </c>
      <c r="B38" s="261"/>
      <c r="C38" s="22">
        <v>2</v>
      </c>
      <c r="D38" s="63" t="s">
        <v>187</v>
      </c>
      <c r="E38" s="127" t="s">
        <v>108</v>
      </c>
      <c r="F38" s="62" t="s">
        <v>97</v>
      </c>
      <c r="G38" s="77" t="s">
        <v>34</v>
      </c>
      <c r="H38" s="70">
        <v>30</v>
      </c>
      <c r="I38" s="83">
        <v>20</v>
      </c>
      <c r="J38" s="54"/>
      <c r="K38" s="54"/>
      <c r="L38" s="54">
        <v>30</v>
      </c>
      <c r="M38" s="54"/>
      <c r="N38" s="54"/>
      <c r="O38" s="83">
        <v>20</v>
      </c>
      <c r="P38" s="158">
        <v>2</v>
      </c>
      <c r="Q38" s="157">
        <v>1.2</v>
      </c>
      <c r="R38" s="158">
        <v>0.8</v>
      </c>
      <c r="S38" s="160"/>
    </row>
    <row r="39" spans="1:19" ht="14.25" customHeight="1">
      <c r="A39" s="24">
        <v>14</v>
      </c>
      <c r="B39" s="261"/>
      <c r="C39" s="22">
        <v>2</v>
      </c>
      <c r="D39" s="183" t="s">
        <v>232</v>
      </c>
      <c r="E39" s="93" t="s">
        <v>109</v>
      </c>
      <c r="F39" s="84" t="s">
        <v>98</v>
      </c>
      <c r="G39" s="72" t="s">
        <v>36</v>
      </c>
      <c r="H39" s="71">
        <v>30</v>
      </c>
      <c r="I39" s="133">
        <v>45</v>
      </c>
      <c r="J39" s="70"/>
      <c r="K39" s="70"/>
      <c r="L39" s="70">
        <v>30</v>
      </c>
      <c r="M39" s="70"/>
      <c r="N39" s="78"/>
      <c r="O39" s="134">
        <v>45</v>
      </c>
      <c r="P39" s="163">
        <v>3</v>
      </c>
      <c r="Q39" s="157">
        <v>1.2000000000000002</v>
      </c>
      <c r="R39" s="158">
        <v>1.7999999999999998</v>
      </c>
      <c r="S39" s="160"/>
    </row>
    <row r="40" spans="1:19" ht="47.25" customHeight="1">
      <c r="A40" s="24">
        <v>15</v>
      </c>
      <c r="B40" s="261"/>
      <c r="C40" s="22">
        <v>2</v>
      </c>
      <c r="D40" s="191" t="s">
        <v>188</v>
      </c>
      <c r="E40" s="128" t="s">
        <v>110</v>
      </c>
      <c r="F40" s="28" t="s">
        <v>98</v>
      </c>
      <c r="G40" s="79" t="s">
        <v>34</v>
      </c>
      <c r="H40" s="54">
        <v>30</v>
      </c>
      <c r="I40" s="135">
        <v>20</v>
      </c>
      <c r="J40" s="96"/>
      <c r="K40" s="71">
        <v>30</v>
      </c>
      <c r="L40" s="71"/>
      <c r="M40" s="71"/>
      <c r="N40" s="102"/>
      <c r="O40" s="135">
        <v>20</v>
      </c>
      <c r="P40" s="162">
        <v>2</v>
      </c>
      <c r="Q40" s="164">
        <v>1.2</v>
      </c>
      <c r="R40" s="158">
        <v>0.8</v>
      </c>
      <c r="S40" s="160"/>
    </row>
    <row r="41" spans="1:19" ht="15" customHeight="1">
      <c r="A41" s="60">
        <v>16</v>
      </c>
      <c r="B41" s="261"/>
      <c r="C41" s="22">
        <v>2</v>
      </c>
      <c r="D41" s="181" t="s">
        <v>103</v>
      </c>
      <c r="E41" s="55" t="s">
        <v>111</v>
      </c>
      <c r="F41" s="27" t="s">
        <v>99</v>
      </c>
      <c r="G41" s="54" t="s">
        <v>36</v>
      </c>
      <c r="H41" s="94">
        <v>30</v>
      </c>
      <c r="I41" s="132">
        <v>45</v>
      </c>
      <c r="J41" s="94">
        <v>30</v>
      </c>
      <c r="K41" s="94"/>
      <c r="L41" s="94"/>
      <c r="M41" s="94"/>
      <c r="N41" s="105"/>
      <c r="O41" s="132">
        <v>45</v>
      </c>
      <c r="P41" s="165">
        <v>3</v>
      </c>
      <c r="Q41" s="164">
        <v>1.2000000000000002</v>
      </c>
      <c r="R41" s="158">
        <v>1.7999999999999998</v>
      </c>
      <c r="S41" s="160"/>
    </row>
    <row r="42" spans="1:19" ht="12.75">
      <c r="A42" s="24">
        <v>17</v>
      </c>
      <c r="B42" s="261"/>
      <c r="C42" s="22">
        <v>2</v>
      </c>
      <c r="D42" s="183" t="s">
        <v>233</v>
      </c>
      <c r="E42" s="66" t="s">
        <v>112</v>
      </c>
      <c r="F42" s="91" t="s">
        <v>99</v>
      </c>
      <c r="G42" s="75" t="s">
        <v>36</v>
      </c>
      <c r="H42" s="54">
        <v>30</v>
      </c>
      <c r="I42" s="83">
        <v>20</v>
      </c>
      <c r="J42" s="54"/>
      <c r="K42" s="54">
        <v>30</v>
      </c>
      <c r="L42" s="54"/>
      <c r="M42" s="54"/>
      <c r="N42" s="54"/>
      <c r="O42" s="83">
        <v>20</v>
      </c>
      <c r="P42" s="158">
        <v>2</v>
      </c>
      <c r="Q42" s="157">
        <v>1.2</v>
      </c>
      <c r="R42" s="158">
        <v>0.8</v>
      </c>
      <c r="S42" s="160"/>
    </row>
    <row r="43" spans="1:19" ht="26.25" customHeight="1">
      <c r="A43" s="24">
        <v>18</v>
      </c>
      <c r="B43" s="261"/>
      <c r="C43" s="22">
        <v>2</v>
      </c>
      <c r="D43" s="63" t="s">
        <v>189</v>
      </c>
      <c r="E43" s="126" t="s">
        <v>113</v>
      </c>
      <c r="F43" s="91" t="s">
        <v>99</v>
      </c>
      <c r="G43" s="75" t="s">
        <v>34</v>
      </c>
      <c r="H43" s="70">
        <v>30</v>
      </c>
      <c r="I43" s="83">
        <v>40</v>
      </c>
      <c r="J43" s="70"/>
      <c r="K43" s="70">
        <v>30</v>
      </c>
      <c r="L43" s="70"/>
      <c r="M43" s="70"/>
      <c r="N43" s="70"/>
      <c r="O43" s="83">
        <v>40</v>
      </c>
      <c r="P43" s="166">
        <v>3</v>
      </c>
      <c r="Q43" s="163">
        <v>1.4</v>
      </c>
      <c r="R43" s="158">
        <v>1.6</v>
      </c>
      <c r="S43" s="53">
        <v>5</v>
      </c>
    </row>
    <row r="44" spans="1:19" ht="14.25" customHeight="1">
      <c r="A44" s="60">
        <v>19</v>
      </c>
      <c r="B44" s="261"/>
      <c r="C44" s="22">
        <v>2</v>
      </c>
      <c r="D44" s="65" t="s">
        <v>104</v>
      </c>
      <c r="E44" s="56" t="s">
        <v>185</v>
      </c>
      <c r="F44" s="30" t="s">
        <v>178</v>
      </c>
      <c r="G44" s="95" t="s">
        <v>34</v>
      </c>
      <c r="H44" s="94">
        <v>30</v>
      </c>
      <c r="I44" s="135">
        <v>20</v>
      </c>
      <c r="J44" s="96"/>
      <c r="K44" s="71">
        <v>30</v>
      </c>
      <c r="L44" s="71"/>
      <c r="M44" s="71"/>
      <c r="N44" s="167"/>
      <c r="O44" s="135">
        <v>20</v>
      </c>
      <c r="P44" s="162">
        <v>2</v>
      </c>
      <c r="Q44" s="163">
        <v>1.2</v>
      </c>
      <c r="R44" s="158">
        <v>0.8</v>
      </c>
      <c r="S44" s="160"/>
    </row>
    <row r="45" spans="1:19" ht="15.75" customHeight="1">
      <c r="A45" s="24">
        <v>20</v>
      </c>
      <c r="B45" s="261"/>
      <c r="C45" s="22">
        <v>2</v>
      </c>
      <c r="D45" s="63" t="s">
        <v>105</v>
      </c>
      <c r="E45" s="156" t="s">
        <v>95</v>
      </c>
      <c r="F45" s="69" t="s">
        <v>100</v>
      </c>
      <c r="G45" s="80" t="s">
        <v>34</v>
      </c>
      <c r="H45" s="54">
        <v>30</v>
      </c>
      <c r="I45" s="83">
        <v>70</v>
      </c>
      <c r="J45" s="83"/>
      <c r="K45" s="54">
        <v>30</v>
      </c>
      <c r="L45" s="54"/>
      <c r="M45" s="54"/>
      <c r="N45" s="54"/>
      <c r="O45" s="83">
        <v>70</v>
      </c>
      <c r="P45" s="168">
        <v>4</v>
      </c>
      <c r="Q45" s="158">
        <v>1.2</v>
      </c>
      <c r="R45" s="158">
        <v>2.8</v>
      </c>
      <c r="S45" s="160"/>
    </row>
    <row r="46" spans="1:19" ht="14.25" customHeight="1">
      <c r="A46" s="24">
        <v>21</v>
      </c>
      <c r="B46" s="261"/>
      <c r="C46" s="22">
        <v>2</v>
      </c>
      <c r="D46" s="65" t="s">
        <v>54</v>
      </c>
      <c r="E46" s="124" t="s">
        <v>39</v>
      </c>
      <c r="F46" s="98" t="s">
        <v>50</v>
      </c>
      <c r="G46" s="75" t="s">
        <v>34</v>
      </c>
      <c r="H46" s="54">
        <v>30</v>
      </c>
      <c r="I46" s="83">
        <v>20</v>
      </c>
      <c r="J46" s="74"/>
      <c r="K46" s="70">
        <v>30</v>
      </c>
      <c r="L46" s="70"/>
      <c r="M46" s="70"/>
      <c r="N46" s="54"/>
      <c r="O46" s="83">
        <v>20</v>
      </c>
      <c r="P46" s="166">
        <v>2</v>
      </c>
      <c r="Q46" s="158">
        <v>1.2</v>
      </c>
      <c r="R46" s="158">
        <v>0.8</v>
      </c>
      <c r="S46" s="160"/>
    </row>
    <row r="47" spans="1:19" ht="19.5" customHeight="1">
      <c r="A47" s="24">
        <v>22</v>
      </c>
      <c r="B47" s="261"/>
      <c r="C47" s="22">
        <v>2</v>
      </c>
      <c r="D47" s="63" t="s">
        <v>63</v>
      </c>
      <c r="E47" s="123" t="s">
        <v>114</v>
      </c>
      <c r="F47" s="29" t="s">
        <v>50</v>
      </c>
      <c r="G47" s="79" t="s">
        <v>35</v>
      </c>
      <c r="H47" s="54">
        <v>30</v>
      </c>
      <c r="I47" s="83">
        <v>0</v>
      </c>
      <c r="J47" s="96">
        <v>30</v>
      </c>
      <c r="K47" s="71"/>
      <c r="L47" s="71"/>
      <c r="M47" s="71"/>
      <c r="N47" s="54"/>
      <c r="O47" s="83">
        <v>0</v>
      </c>
      <c r="P47" s="162">
        <v>1</v>
      </c>
      <c r="Q47" s="158">
        <v>1</v>
      </c>
      <c r="R47" s="158">
        <v>0</v>
      </c>
      <c r="S47" s="160"/>
    </row>
    <row r="48" spans="1:19" ht="24" customHeight="1">
      <c r="A48" s="24">
        <v>23</v>
      </c>
      <c r="B48" s="261"/>
      <c r="C48" s="22">
        <v>2</v>
      </c>
      <c r="D48" s="65" t="s">
        <v>106</v>
      </c>
      <c r="E48" s="125" t="s">
        <v>184</v>
      </c>
      <c r="F48" s="97" t="s">
        <v>51</v>
      </c>
      <c r="G48" s="75" t="s">
        <v>34</v>
      </c>
      <c r="H48" s="70">
        <v>120</v>
      </c>
      <c r="I48" s="83">
        <v>0</v>
      </c>
      <c r="J48" s="54"/>
      <c r="K48" s="54"/>
      <c r="L48" s="54"/>
      <c r="M48" s="54"/>
      <c r="N48" s="54">
        <v>120</v>
      </c>
      <c r="O48" s="83">
        <v>0</v>
      </c>
      <c r="P48" s="158">
        <v>4</v>
      </c>
      <c r="Q48" s="158">
        <v>4</v>
      </c>
      <c r="R48" s="158">
        <v>0</v>
      </c>
      <c r="S48" s="160"/>
    </row>
    <row r="49" spans="1:57" ht="12.75">
      <c r="A49" s="39"/>
      <c r="B49" s="261"/>
      <c r="C49" s="261" t="s">
        <v>19</v>
      </c>
      <c r="D49" s="261"/>
      <c r="E49" s="261"/>
      <c r="F49" s="261"/>
      <c r="G49" s="261"/>
      <c r="H49" s="130">
        <f aca="true" t="shared" si="1" ref="H49:R49">SUM(H37:H48)</f>
        <v>450</v>
      </c>
      <c r="I49" s="130">
        <f t="shared" si="1"/>
        <v>320</v>
      </c>
      <c r="J49" s="130">
        <f t="shared" si="1"/>
        <v>60</v>
      </c>
      <c r="K49" s="130">
        <f t="shared" si="1"/>
        <v>180</v>
      </c>
      <c r="L49" s="130">
        <f t="shared" si="1"/>
        <v>90</v>
      </c>
      <c r="M49" s="130">
        <f t="shared" si="1"/>
        <v>0</v>
      </c>
      <c r="N49" s="130">
        <f t="shared" si="1"/>
        <v>120</v>
      </c>
      <c r="O49" s="130">
        <f t="shared" si="1"/>
        <v>320</v>
      </c>
      <c r="P49" s="130">
        <f t="shared" si="1"/>
        <v>30</v>
      </c>
      <c r="Q49" s="131">
        <f>SUM(Q37:Q48)</f>
        <v>17.199999999999996</v>
      </c>
      <c r="R49" s="131">
        <f t="shared" si="1"/>
        <v>12.8</v>
      </c>
      <c r="S49" s="131">
        <f>SUM(S37:S48)</f>
        <v>5</v>
      </c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 ht="12.75">
      <c r="A50" s="263" t="s">
        <v>11</v>
      </c>
      <c r="B50" s="263"/>
      <c r="C50" s="263"/>
      <c r="D50" s="264"/>
      <c r="E50" s="264"/>
      <c r="F50" s="264"/>
      <c r="G50" s="264"/>
      <c r="H50" s="136">
        <f aca="true" t="shared" si="2" ref="H50:R50">SUM(H36,H49)</f>
        <v>795</v>
      </c>
      <c r="I50" s="137">
        <f t="shared" si="2"/>
        <v>690</v>
      </c>
      <c r="J50" s="136">
        <f t="shared" si="2"/>
        <v>150</v>
      </c>
      <c r="K50" s="136">
        <f t="shared" si="2"/>
        <v>405</v>
      </c>
      <c r="L50" s="136">
        <f t="shared" si="2"/>
        <v>120</v>
      </c>
      <c r="M50" s="136">
        <f t="shared" si="2"/>
        <v>0</v>
      </c>
      <c r="N50" s="136">
        <f t="shared" si="2"/>
        <v>120</v>
      </c>
      <c r="O50" s="136">
        <f t="shared" si="2"/>
        <v>690</v>
      </c>
      <c r="P50" s="136">
        <f t="shared" si="2"/>
        <v>60</v>
      </c>
      <c r="Q50" s="138">
        <f t="shared" si="2"/>
        <v>32.39999999999999</v>
      </c>
      <c r="R50" s="138">
        <f t="shared" si="2"/>
        <v>27.6</v>
      </c>
      <c r="S50" s="138">
        <f>SUM(S36,S49)</f>
        <v>45</v>
      </c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t="13.5" customHeight="1">
      <c r="A51" s="23">
        <v>24</v>
      </c>
      <c r="B51" s="261" t="s">
        <v>12</v>
      </c>
      <c r="C51" s="22">
        <v>3</v>
      </c>
      <c r="D51" s="63" t="s">
        <v>116</v>
      </c>
      <c r="E51" s="55" t="s">
        <v>121</v>
      </c>
      <c r="F51" s="26" t="s">
        <v>97</v>
      </c>
      <c r="G51" s="53" t="s">
        <v>36</v>
      </c>
      <c r="H51" s="53">
        <v>30</v>
      </c>
      <c r="I51" s="54">
        <v>45</v>
      </c>
      <c r="J51" s="54">
        <v>30</v>
      </c>
      <c r="K51" s="54"/>
      <c r="L51" s="54"/>
      <c r="M51" s="54"/>
      <c r="N51" s="54"/>
      <c r="O51" s="54">
        <v>45</v>
      </c>
      <c r="P51" s="158">
        <v>3</v>
      </c>
      <c r="Q51" s="158">
        <v>1.2000000000000002</v>
      </c>
      <c r="R51" s="158">
        <v>1.7999999999999998</v>
      </c>
      <c r="S51" s="169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t="21" customHeight="1">
      <c r="A52" s="23">
        <v>25</v>
      </c>
      <c r="B52" s="261"/>
      <c r="C52" s="22">
        <v>3</v>
      </c>
      <c r="D52" s="181" t="s">
        <v>117</v>
      </c>
      <c r="E52" s="82" t="s">
        <v>122</v>
      </c>
      <c r="F52" s="26" t="s">
        <v>97</v>
      </c>
      <c r="G52" s="53" t="s">
        <v>34</v>
      </c>
      <c r="H52" s="54">
        <v>30</v>
      </c>
      <c r="I52" s="53">
        <v>20</v>
      </c>
      <c r="J52" s="54"/>
      <c r="K52" s="54"/>
      <c r="L52" s="54">
        <v>30</v>
      </c>
      <c r="M52" s="53"/>
      <c r="N52" s="53"/>
      <c r="O52" s="53">
        <v>20</v>
      </c>
      <c r="P52" s="158">
        <v>2</v>
      </c>
      <c r="Q52" s="158">
        <v>1.2</v>
      </c>
      <c r="R52" s="158">
        <v>0.8</v>
      </c>
      <c r="S52" s="169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t="39" customHeight="1">
      <c r="A53" s="23">
        <v>26</v>
      </c>
      <c r="B53" s="261"/>
      <c r="C53" s="22">
        <v>3</v>
      </c>
      <c r="D53" s="181" t="s">
        <v>234</v>
      </c>
      <c r="E53" s="126" t="s">
        <v>123</v>
      </c>
      <c r="F53" s="26" t="s">
        <v>97</v>
      </c>
      <c r="G53" s="53" t="s">
        <v>34</v>
      </c>
      <c r="H53" s="54">
        <v>30</v>
      </c>
      <c r="I53" s="54">
        <v>45</v>
      </c>
      <c r="J53" s="54"/>
      <c r="K53" s="54"/>
      <c r="L53" s="54">
        <v>30</v>
      </c>
      <c r="M53" s="54"/>
      <c r="N53" s="54"/>
      <c r="O53" s="54">
        <v>45</v>
      </c>
      <c r="P53" s="158">
        <v>3</v>
      </c>
      <c r="Q53" s="158">
        <v>1.2000000000000002</v>
      </c>
      <c r="R53" s="158">
        <v>1.7999999999999998</v>
      </c>
      <c r="S53" s="169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t="13.5" customHeight="1">
      <c r="A54" s="23">
        <v>27</v>
      </c>
      <c r="B54" s="261"/>
      <c r="C54" s="22">
        <v>3</v>
      </c>
      <c r="D54" s="181" t="s">
        <v>118</v>
      </c>
      <c r="E54" s="148" t="s">
        <v>42</v>
      </c>
      <c r="F54" s="90" t="s">
        <v>99</v>
      </c>
      <c r="G54" s="162" t="s">
        <v>34</v>
      </c>
      <c r="H54" s="71">
        <v>30</v>
      </c>
      <c r="I54" s="54">
        <v>45</v>
      </c>
      <c r="J54" s="54"/>
      <c r="K54" s="54">
        <v>30</v>
      </c>
      <c r="L54" s="54"/>
      <c r="M54" s="54"/>
      <c r="N54" s="54"/>
      <c r="O54" s="54">
        <v>45</v>
      </c>
      <c r="P54" s="164">
        <v>3</v>
      </c>
      <c r="Q54" s="157">
        <v>1.2000000000000002</v>
      </c>
      <c r="R54" s="158">
        <v>1.7999999999999998</v>
      </c>
      <c r="S54" s="169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t="13.5" customHeight="1">
      <c r="A55" s="23">
        <v>28</v>
      </c>
      <c r="B55" s="261"/>
      <c r="C55" s="22">
        <v>3</v>
      </c>
      <c r="D55" s="181" t="s">
        <v>246</v>
      </c>
      <c r="E55" s="125" t="s">
        <v>124</v>
      </c>
      <c r="F55" s="27" t="s">
        <v>99</v>
      </c>
      <c r="G55" s="168" t="s">
        <v>34</v>
      </c>
      <c r="H55" s="158">
        <v>30</v>
      </c>
      <c r="I55" s="158">
        <v>45</v>
      </c>
      <c r="J55" s="163"/>
      <c r="K55" s="163">
        <v>30</v>
      </c>
      <c r="L55" s="163"/>
      <c r="M55" s="158"/>
      <c r="N55" s="158"/>
      <c r="O55" s="158">
        <v>45</v>
      </c>
      <c r="P55" s="158">
        <v>3</v>
      </c>
      <c r="Q55" s="157">
        <v>1.2</v>
      </c>
      <c r="R55" s="158">
        <v>1.8</v>
      </c>
      <c r="S55" s="169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</row>
    <row r="56" spans="1:57" ht="25.5" customHeight="1">
      <c r="A56" s="23">
        <v>29</v>
      </c>
      <c r="B56" s="261"/>
      <c r="C56" s="22">
        <v>3</v>
      </c>
      <c r="D56" s="183" t="s">
        <v>236</v>
      </c>
      <c r="E56" s="149" t="s">
        <v>125</v>
      </c>
      <c r="F56" s="103" t="s">
        <v>178</v>
      </c>
      <c r="G56" s="162" t="s">
        <v>34</v>
      </c>
      <c r="H56" s="170">
        <v>30</v>
      </c>
      <c r="I56" s="158">
        <v>20</v>
      </c>
      <c r="J56" s="158">
        <v>30</v>
      </c>
      <c r="K56" s="158"/>
      <c r="L56" s="158"/>
      <c r="M56" s="158"/>
      <c r="N56" s="158"/>
      <c r="O56" s="158">
        <v>20</v>
      </c>
      <c r="P56" s="158">
        <v>2</v>
      </c>
      <c r="Q56" s="157">
        <v>1.2</v>
      </c>
      <c r="R56" s="158">
        <v>0.8</v>
      </c>
      <c r="S56" s="169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</row>
    <row r="57" spans="1:57" ht="13.5" customHeight="1">
      <c r="A57" s="23">
        <v>30</v>
      </c>
      <c r="B57" s="261"/>
      <c r="C57" s="22">
        <v>3</v>
      </c>
      <c r="D57" s="181" t="s">
        <v>247</v>
      </c>
      <c r="E57" s="194" t="s">
        <v>248</v>
      </c>
      <c r="F57" s="30" t="s">
        <v>178</v>
      </c>
      <c r="G57" s="168" t="s">
        <v>34</v>
      </c>
      <c r="H57" s="158">
        <v>30</v>
      </c>
      <c r="I57" s="158">
        <v>20</v>
      </c>
      <c r="J57" s="197"/>
      <c r="K57" s="170">
        <v>30</v>
      </c>
      <c r="L57" s="170"/>
      <c r="M57" s="163"/>
      <c r="N57" s="163"/>
      <c r="O57" s="163">
        <v>20</v>
      </c>
      <c r="P57" s="170">
        <v>2</v>
      </c>
      <c r="Q57" s="157">
        <v>1.2</v>
      </c>
      <c r="R57" s="158">
        <v>0.8</v>
      </c>
      <c r="S57" s="169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</row>
    <row r="58" spans="1:57" ht="13.5" customHeight="1">
      <c r="A58" s="23">
        <v>31</v>
      </c>
      <c r="B58" s="261"/>
      <c r="C58" s="22">
        <v>3</v>
      </c>
      <c r="D58" s="184" t="s">
        <v>119</v>
      </c>
      <c r="E58" s="149" t="s">
        <v>95</v>
      </c>
      <c r="F58" s="69" t="s">
        <v>100</v>
      </c>
      <c r="G58" s="166" t="s">
        <v>34</v>
      </c>
      <c r="H58" s="163">
        <v>30</v>
      </c>
      <c r="I58" s="158">
        <v>70</v>
      </c>
      <c r="J58" s="157"/>
      <c r="K58" s="158">
        <v>30</v>
      </c>
      <c r="L58" s="158"/>
      <c r="M58" s="158"/>
      <c r="N58" s="158"/>
      <c r="O58" s="158">
        <v>70</v>
      </c>
      <c r="P58" s="158">
        <v>4</v>
      </c>
      <c r="Q58" s="157">
        <v>1.2</v>
      </c>
      <c r="R58" s="158">
        <v>2.8</v>
      </c>
      <c r="S58" s="169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</row>
    <row r="59" spans="1:57" ht="13.5" customHeight="1">
      <c r="A59" s="23">
        <v>32</v>
      </c>
      <c r="B59" s="261"/>
      <c r="C59" s="22">
        <v>3</v>
      </c>
      <c r="D59" s="181" t="s">
        <v>59</v>
      </c>
      <c r="E59" s="194" t="s">
        <v>39</v>
      </c>
      <c r="F59" s="92" t="s">
        <v>50</v>
      </c>
      <c r="G59" s="165" t="s">
        <v>34</v>
      </c>
      <c r="H59" s="170">
        <v>30</v>
      </c>
      <c r="I59" s="158">
        <v>20</v>
      </c>
      <c r="J59" s="173"/>
      <c r="K59" s="164">
        <v>30</v>
      </c>
      <c r="L59" s="164"/>
      <c r="M59" s="164"/>
      <c r="N59" s="164"/>
      <c r="O59" s="164">
        <v>20</v>
      </c>
      <c r="P59" s="170">
        <v>2</v>
      </c>
      <c r="Q59" s="157">
        <v>1.2</v>
      </c>
      <c r="R59" s="158">
        <v>0.8</v>
      </c>
      <c r="S59" s="169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</row>
    <row r="60" spans="1:57" ht="13.5" customHeight="1">
      <c r="A60" s="23">
        <v>33</v>
      </c>
      <c r="B60" s="261"/>
      <c r="C60" s="22">
        <v>3</v>
      </c>
      <c r="D60" s="184" t="s">
        <v>55</v>
      </c>
      <c r="E60" s="125" t="s">
        <v>40</v>
      </c>
      <c r="F60" s="29" t="s">
        <v>50</v>
      </c>
      <c r="G60" s="168" t="s">
        <v>34</v>
      </c>
      <c r="H60" s="158">
        <v>30</v>
      </c>
      <c r="I60" s="158">
        <v>20</v>
      </c>
      <c r="J60" s="158"/>
      <c r="K60" s="158">
        <v>30</v>
      </c>
      <c r="L60" s="158"/>
      <c r="M60" s="158"/>
      <c r="N60" s="158"/>
      <c r="O60" s="158">
        <v>20</v>
      </c>
      <c r="P60" s="158">
        <v>2</v>
      </c>
      <c r="Q60" s="157">
        <v>1.2</v>
      </c>
      <c r="R60" s="158">
        <v>0.8</v>
      </c>
      <c r="S60" s="169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</row>
    <row r="61" spans="1:57" ht="14.25" customHeight="1">
      <c r="A61" s="23">
        <v>34</v>
      </c>
      <c r="B61" s="261"/>
      <c r="C61" s="22">
        <v>3</v>
      </c>
      <c r="D61" s="184" t="s">
        <v>249</v>
      </c>
      <c r="E61" s="195" t="s">
        <v>214</v>
      </c>
      <c r="F61" s="92" t="s">
        <v>50</v>
      </c>
      <c r="G61" s="166" t="s">
        <v>34</v>
      </c>
      <c r="H61" s="170">
        <v>30</v>
      </c>
      <c r="I61" s="158">
        <v>0</v>
      </c>
      <c r="J61" s="163"/>
      <c r="K61" s="163">
        <v>30</v>
      </c>
      <c r="L61" s="163"/>
      <c r="M61" s="163"/>
      <c r="N61" s="163"/>
      <c r="O61" s="163">
        <v>0</v>
      </c>
      <c r="P61" s="163">
        <v>0</v>
      </c>
      <c r="Q61" s="157">
        <v>0</v>
      </c>
      <c r="R61" s="158">
        <v>0</v>
      </c>
      <c r="S61" s="169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</row>
    <row r="62" spans="1:57" ht="26.25" customHeight="1">
      <c r="A62" s="23">
        <v>35</v>
      </c>
      <c r="B62" s="261"/>
      <c r="C62" s="22">
        <v>3</v>
      </c>
      <c r="D62" s="63" t="s">
        <v>120</v>
      </c>
      <c r="E62" s="148" t="s">
        <v>184</v>
      </c>
      <c r="F62" s="32" t="s">
        <v>51</v>
      </c>
      <c r="G62" s="79" t="s">
        <v>34</v>
      </c>
      <c r="H62" s="54">
        <v>120</v>
      </c>
      <c r="I62" s="83">
        <v>0</v>
      </c>
      <c r="J62" s="54"/>
      <c r="K62" s="54"/>
      <c r="L62" s="54"/>
      <c r="M62" s="54"/>
      <c r="N62" s="54">
        <v>120</v>
      </c>
      <c r="O62" s="54">
        <v>0</v>
      </c>
      <c r="P62" s="158">
        <v>4</v>
      </c>
      <c r="Q62" s="158">
        <v>4</v>
      </c>
      <c r="R62" s="158">
        <v>0</v>
      </c>
      <c r="S62" s="169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</row>
    <row r="63" spans="1:19" ht="12.75" customHeight="1">
      <c r="A63" s="39"/>
      <c r="B63" s="261"/>
      <c r="C63" s="261" t="s">
        <v>20</v>
      </c>
      <c r="D63" s="262"/>
      <c r="E63" s="262"/>
      <c r="F63" s="262"/>
      <c r="G63" s="262"/>
      <c r="H63" s="139">
        <f aca="true" t="shared" si="3" ref="H63:S63">SUM(H51:H62)</f>
        <v>450</v>
      </c>
      <c r="I63" s="139">
        <f t="shared" si="3"/>
        <v>350</v>
      </c>
      <c r="J63" s="139">
        <f t="shared" si="3"/>
        <v>60</v>
      </c>
      <c r="K63" s="139">
        <f t="shared" si="3"/>
        <v>210</v>
      </c>
      <c r="L63" s="139">
        <f t="shared" si="3"/>
        <v>60</v>
      </c>
      <c r="M63" s="139">
        <f t="shared" si="3"/>
        <v>0</v>
      </c>
      <c r="N63" s="139">
        <f t="shared" si="3"/>
        <v>120</v>
      </c>
      <c r="O63" s="139">
        <f t="shared" si="3"/>
        <v>350</v>
      </c>
      <c r="P63" s="139">
        <f t="shared" si="3"/>
        <v>30</v>
      </c>
      <c r="Q63" s="193">
        <f t="shared" si="3"/>
        <v>15.999999999999998</v>
      </c>
      <c r="R63" s="193">
        <f t="shared" si="3"/>
        <v>14</v>
      </c>
      <c r="S63" s="130">
        <f t="shared" si="3"/>
        <v>0</v>
      </c>
    </row>
    <row r="64" spans="1:20" ht="21" customHeight="1">
      <c r="A64" s="24">
        <v>36</v>
      </c>
      <c r="B64" s="261"/>
      <c r="C64" s="22">
        <v>4</v>
      </c>
      <c r="D64" s="181" t="s">
        <v>126</v>
      </c>
      <c r="E64" s="56" t="s">
        <v>46</v>
      </c>
      <c r="F64" s="26" t="s">
        <v>97</v>
      </c>
      <c r="G64" s="79" t="s">
        <v>34</v>
      </c>
      <c r="H64" s="54">
        <v>30</v>
      </c>
      <c r="I64" s="54">
        <v>20</v>
      </c>
      <c r="J64" s="83">
        <v>30</v>
      </c>
      <c r="K64" s="54"/>
      <c r="L64" s="54"/>
      <c r="M64" s="54"/>
      <c r="N64" s="54"/>
      <c r="O64" s="54">
        <v>20</v>
      </c>
      <c r="P64" s="54">
        <v>2</v>
      </c>
      <c r="Q64" s="94">
        <v>1.2</v>
      </c>
      <c r="R64" s="54">
        <v>0.8</v>
      </c>
      <c r="S64" s="171"/>
      <c r="T64" s="180"/>
    </row>
    <row r="65" spans="1:20" ht="24.75" customHeight="1">
      <c r="A65" s="24">
        <v>37</v>
      </c>
      <c r="B65" s="261"/>
      <c r="C65" s="22">
        <v>4</v>
      </c>
      <c r="D65" s="181" t="s">
        <v>127</v>
      </c>
      <c r="E65" s="55" t="s">
        <v>47</v>
      </c>
      <c r="F65" s="26" t="s">
        <v>97</v>
      </c>
      <c r="G65" s="53" t="s">
        <v>36</v>
      </c>
      <c r="H65" s="135">
        <v>30</v>
      </c>
      <c r="I65" s="53">
        <v>45</v>
      </c>
      <c r="J65" s="83">
        <v>30</v>
      </c>
      <c r="K65" s="54"/>
      <c r="L65" s="54"/>
      <c r="M65" s="53"/>
      <c r="N65" s="53"/>
      <c r="O65" s="53">
        <v>45</v>
      </c>
      <c r="P65" s="168">
        <v>3</v>
      </c>
      <c r="Q65" s="158">
        <v>1.2000000000000002</v>
      </c>
      <c r="R65" s="158">
        <v>1.7999999999999998</v>
      </c>
      <c r="S65" s="158"/>
      <c r="T65" s="180"/>
    </row>
    <row r="66" spans="1:19" ht="47.25" customHeight="1">
      <c r="A66" s="24">
        <v>38</v>
      </c>
      <c r="B66" s="261"/>
      <c r="C66" s="22">
        <v>4</v>
      </c>
      <c r="D66" s="184" t="s">
        <v>128</v>
      </c>
      <c r="E66" s="150" t="s">
        <v>107</v>
      </c>
      <c r="F66" s="62" t="s">
        <v>97</v>
      </c>
      <c r="G66" s="78" t="s">
        <v>34</v>
      </c>
      <c r="H66" s="132">
        <v>30</v>
      </c>
      <c r="I66" s="78">
        <v>20</v>
      </c>
      <c r="J66" s="74"/>
      <c r="K66" s="70"/>
      <c r="L66" s="70">
        <v>30</v>
      </c>
      <c r="M66" s="78"/>
      <c r="N66" s="78"/>
      <c r="O66" s="78">
        <v>20</v>
      </c>
      <c r="P66" s="166">
        <v>2</v>
      </c>
      <c r="Q66" s="163">
        <v>1.2</v>
      </c>
      <c r="R66" s="158">
        <v>0.8</v>
      </c>
      <c r="S66" s="171"/>
    </row>
    <row r="67" spans="1:19" ht="33.75" customHeight="1">
      <c r="A67" s="15">
        <v>39</v>
      </c>
      <c r="B67" s="261"/>
      <c r="C67" s="22">
        <v>4</v>
      </c>
      <c r="D67" s="183" t="s">
        <v>235</v>
      </c>
      <c r="E67" s="151" t="s">
        <v>123</v>
      </c>
      <c r="F67" s="26" t="s">
        <v>97</v>
      </c>
      <c r="G67" s="53" t="s">
        <v>36</v>
      </c>
      <c r="H67" s="132">
        <v>30</v>
      </c>
      <c r="I67" s="53">
        <v>45</v>
      </c>
      <c r="J67" s="96"/>
      <c r="K67" s="71"/>
      <c r="L67" s="71">
        <v>30</v>
      </c>
      <c r="M67" s="105"/>
      <c r="N67" s="105"/>
      <c r="O67" s="53">
        <v>45</v>
      </c>
      <c r="P67" s="162">
        <v>3</v>
      </c>
      <c r="Q67" s="158">
        <v>1.2000000000000002</v>
      </c>
      <c r="R67" s="158">
        <v>1.7999999999999998</v>
      </c>
      <c r="S67" s="171"/>
    </row>
    <row r="68" spans="1:19" ht="15" customHeight="1">
      <c r="A68" s="15">
        <v>40</v>
      </c>
      <c r="B68" s="261"/>
      <c r="C68" s="22">
        <v>4</v>
      </c>
      <c r="D68" s="181" t="s">
        <v>129</v>
      </c>
      <c r="E68" s="56" t="s">
        <v>133</v>
      </c>
      <c r="F68" s="99" t="s">
        <v>98</v>
      </c>
      <c r="G68" s="71" t="s">
        <v>34</v>
      </c>
      <c r="H68" s="133">
        <v>30</v>
      </c>
      <c r="I68" s="53">
        <v>20</v>
      </c>
      <c r="J68" s="54">
        <v>30</v>
      </c>
      <c r="K68" s="54"/>
      <c r="L68" s="54"/>
      <c r="M68" s="53"/>
      <c r="N68" s="53"/>
      <c r="O68" s="53">
        <v>20</v>
      </c>
      <c r="P68" s="158">
        <v>2</v>
      </c>
      <c r="Q68" s="158">
        <v>1.2</v>
      </c>
      <c r="R68" s="158">
        <v>0.8</v>
      </c>
      <c r="S68" s="54"/>
    </row>
    <row r="69" spans="1:19" ht="22.5" customHeight="1">
      <c r="A69" s="24">
        <v>41</v>
      </c>
      <c r="B69" s="261"/>
      <c r="C69" s="22">
        <v>4</v>
      </c>
      <c r="D69" s="181" t="s">
        <v>250</v>
      </c>
      <c r="E69" s="194" t="s">
        <v>251</v>
      </c>
      <c r="F69" s="27" t="s">
        <v>99</v>
      </c>
      <c r="G69" s="164" t="s">
        <v>34</v>
      </c>
      <c r="H69" s="173">
        <v>15</v>
      </c>
      <c r="I69" s="164">
        <v>35</v>
      </c>
      <c r="J69" s="170"/>
      <c r="K69" s="170"/>
      <c r="L69" s="170">
        <v>15</v>
      </c>
      <c r="M69" s="164"/>
      <c r="N69" s="158"/>
      <c r="O69" s="164">
        <v>35</v>
      </c>
      <c r="P69" s="170">
        <v>2</v>
      </c>
      <c r="Q69" s="158">
        <v>0.6</v>
      </c>
      <c r="R69" s="158">
        <v>1.4</v>
      </c>
      <c r="S69" s="54"/>
    </row>
    <row r="70" spans="1:19" ht="15" customHeight="1">
      <c r="A70" s="24">
        <v>42</v>
      </c>
      <c r="B70" s="261"/>
      <c r="C70" s="22">
        <v>4</v>
      </c>
      <c r="D70" s="185" t="s">
        <v>130</v>
      </c>
      <c r="E70" s="86" t="s">
        <v>42</v>
      </c>
      <c r="F70" s="91" t="s">
        <v>99</v>
      </c>
      <c r="G70" s="158" t="s">
        <v>36</v>
      </c>
      <c r="H70" s="157">
        <v>30</v>
      </c>
      <c r="I70" s="158">
        <v>20</v>
      </c>
      <c r="J70" s="158"/>
      <c r="K70" s="158">
        <v>30</v>
      </c>
      <c r="L70" s="158"/>
      <c r="M70" s="158"/>
      <c r="N70" s="158"/>
      <c r="O70" s="158">
        <v>20</v>
      </c>
      <c r="P70" s="158">
        <v>2</v>
      </c>
      <c r="Q70" s="158">
        <v>1.2</v>
      </c>
      <c r="R70" s="158">
        <v>0.8</v>
      </c>
      <c r="S70" s="58"/>
    </row>
    <row r="71" spans="1:19" ht="24.75" customHeight="1">
      <c r="A71" s="24">
        <v>43</v>
      </c>
      <c r="B71" s="261"/>
      <c r="C71" s="22">
        <v>4</v>
      </c>
      <c r="D71" s="181" t="s">
        <v>190</v>
      </c>
      <c r="E71" s="126" t="s">
        <v>134</v>
      </c>
      <c r="F71" s="27" t="s">
        <v>99</v>
      </c>
      <c r="G71" s="158" t="s">
        <v>34</v>
      </c>
      <c r="H71" s="157">
        <v>30</v>
      </c>
      <c r="I71" s="158">
        <v>20</v>
      </c>
      <c r="J71" s="158"/>
      <c r="K71" s="158">
        <v>30</v>
      </c>
      <c r="L71" s="158"/>
      <c r="M71" s="158"/>
      <c r="N71" s="158"/>
      <c r="O71" s="158">
        <v>20</v>
      </c>
      <c r="P71" s="158">
        <v>2</v>
      </c>
      <c r="Q71" s="158">
        <v>1.2</v>
      </c>
      <c r="R71" s="158">
        <v>0.8</v>
      </c>
      <c r="S71" s="54"/>
    </row>
    <row r="72" spans="1:19" ht="25.5" customHeight="1">
      <c r="A72" s="24">
        <v>44</v>
      </c>
      <c r="B72" s="261"/>
      <c r="C72" s="22">
        <v>4</v>
      </c>
      <c r="D72" s="184" t="s">
        <v>237</v>
      </c>
      <c r="E72" s="88" t="s">
        <v>135</v>
      </c>
      <c r="F72" s="100" t="s">
        <v>178</v>
      </c>
      <c r="G72" s="163" t="s">
        <v>34</v>
      </c>
      <c r="H72" s="157">
        <v>15</v>
      </c>
      <c r="I72" s="158">
        <v>25</v>
      </c>
      <c r="J72" s="161"/>
      <c r="K72" s="163">
        <v>15</v>
      </c>
      <c r="L72" s="163"/>
      <c r="M72" s="163"/>
      <c r="N72" s="163"/>
      <c r="O72" s="158">
        <v>25</v>
      </c>
      <c r="P72" s="163">
        <v>2</v>
      </c>
      <c r="Q72" s="158">
        <v>1</v>
      </c>
      <c r="R72" s="158">
        <v>1</v>
      </c>
      <c r="S72" s="54">
        <v>10</v>
      </c>
    </row>
    <row r="73" spans="1:19" ht="14.25" customHeight="1">
      <c r="A73" s="24">
        <v>45</v>
      </c>
      <c r="B73" s="261"/>
      <c r="C73" s="22">
        <v>4</v>
      </c>
      <c r="D73" s="65" t="s">
        <v>131</v>
      </c>
      <c r="E73" s="125" t="s">
        <v>95</v>
      </c>
      <c r="F73" s="69" t="s">
        <v>100</v>
      </c>
      <c r="G73" s="163" t="s">
        <v>34</v>
      </c>
      <c r="H73" s="161">
        <v>30</v>
      </c>
      <c r="I73" s="163">
        <v>70</v>
      </c>
      <c r="J73" s="161"/>
      <c r="K73" s="163">
        <v>30</v>
      </c>
      <c r="L73" s="163"/>
      <c r="M73" s="163"/>
      <c r="N73" s="163"/>
      <c r="O73" s="163">
        <v>70</v>
      </c>
      <c r="P73" s="166">
        <v>4</v>
      </c>
      <c r="Q73" s="158">
        <v>1.2</v>
      </c>
      <c r="R73" s="158">
        <v>2.8</v>
      </c>
      <c r="S73" s="54"/>
    </row>
    <row r="74" spans="1:19" ht="13.5" customHeight="1">
      <c r="A74" s="24">
        <v>46</v>
      </c>
      <c r="B74" s="261"/>
      <c r="C74" s="22">
        <v>4</v>
      </c>
      <c r="D74" s="63" t="s">
        <v>56</v>
      </c>
      <c r="E74" s="148" t="s">
        <v>39</v>
      </c>
      <c r="F74" s="29" t="s">
        <v>50</v>
      </c>
      <c r="G74" s="168" t="s">
        <v>34</v>
      </c>
      <c r="H74" s="158">
        <v>30</v>
      </c>
      <c r="I74" s="158">
        <v>20</v>
      </c>
      <c r="J74" s="157"/>
      <c r="K74" s="158">
        <v>30</v>
      </c>
      <c r="L74" s="158"/>
      <c r="M74" s="158"/>
      <c r="N74" s="158"/>
      <c r="O74" s="158">
        <v>20</v>
      </c>
      <c r="P74" s="168">
        <v>2</v>
      </c>
      <c r="Q74" s="158">
        <v>1.2</v>
      </c>
      <c r="R74" s="158">
        <v>0.8</v>
      </c>
      <c r="S74" s="54"/>
    </row>
    <row r="75" spans="1:19" ht="13.5" customHeight="1">
      <c r="A75" s="24">
        <v>47</v>
      </c>
      <c r="B75" s="261"/>
      <c r="C75" s="22">
        <v>4</v>
      </c>
      <c r="D75" s="185" t="s">
        <v>252</v>
      </c>
      <c r="E75" s="149" t="s">
        <v>214</v>
      </c>
      <c r="F75" s="29" t="s">
        <v>50</v>
      </c>
      <c r="G75" s="168" t="s">
        <v>34</v>
      </c>
      <c r="H75" s="158">
        <v>30</v>
      </c>
      <c r="I75" s="158">
        <v>0</v>
      </c>
      <c r="J75" s="157"/>
      <c r="K75" s="158">
        <v>30</v>
      </c>
      <c r="L75" s="164"/>
      <c r="M75" s="158"/>
      <c r="N75" s="158"/>
      <c r="O75" s="158">
        <v>0</v>
      </c>
      <c r="P75" s="165">
        <v>0</v>
      </c>
      <c r="Q75" s="158">
        <v>0</v>
      </c>
      <c r="R75" s="158">
        <v>0</v>
      </c>
      <c r="S75" s="54"/>
    </row>
    <row r="76" spans="1:19" ht="22.5" customHeight="1">
      <c r="A76" s="24">
        <v>48</v>
      </c>
      <c r="B76" s="261"/>
      <c r="C76" s="22">
        <v>4</v>
      </c>
      <c r="D76" s="63" t="s">
        <v>132</v>
      </c>
      <c r="E76" s="148" t="s">
        <v>184</v>
      </c>
      <c r="F76" s="108" t="s">
        <v>51</v>
      </c>
      <c r="G76" s="75" t="s">
        <v>34</v>
      </c>
      <c r="H76" s="70">
        <v>120</v>
      </c>
      <c r="I76" s="70">
        <v>0</v>
      </c>
      <c r="J76" s="74"/>
      <c r="K76" s="172"/>
      <c r="L76" s="54"/>
      <c r="M76" s="54"/>
      <c r="N76" s="54">
        <v>120</v>
      </c>
      <c r="O76" s="70">
        <v>0</v>
      </c>
      <c r="P76" s="168">
        <v>4</v>
      </c>
      <c r="Q76" s="158">
        <v>4</v>
      </c>
      <c r="R76" s="158">
        <v>0</v>
      </c>
      <c r="S76" s="54"/>
    </row>
    <row r="77" spans="1:19" ht="12.75" customHeight="1">
      <c r="A77" s="39"/>
      <c r="B77" s="261"/>
      <c r="C77" s="261" t="s">
        <v>21</v>
      </c>
      <c r="D77" s="261"/>
      <c r="E77" s="261"/>
      <c r="F77" s="261"/>
      <c r="G77" s="261"/>
      <c r="H77" s="130">
        <f aca="true" t="shared" si="4" ref="H77:R77">SUM(H64:H76)</f>
        <v>450</v>
      </c>
      <c r="I77" s="130">
        <f t="shared" si="4"/>
        <v>340</v>
      </c>
      <c r="J77" s="130">
        <f t="shared" si="4"/>
        <v>90</v>
      </c>
      <c r="K77" s="130">
        <f t="shared" si="4"/>
        <v>165</v>
      </c>
      <c r="L77" s="130">
        <f t="shared" si="4"/>
        <v>75</v>
      </c>
      <c r="M77" s="130">
        <f t="shared" si="4"/>
        <v>0</v>
      </c>
      <c r="N77" s="130">
        <f t="shared" si="4"/>
        <v>120</v>
      </c>
      <c r="O77" s="130">
        <f t="shared" si="4"/>
        <v>340</v>
      </c>
      <c r="P77" s="130">
        <f t="shared" si="4"/>
        <v>30</v>
      </c>
      <c r="Q77" s="130">
        <f t="shared" si="4"/>
        <v>16.4</v>
      </c>
      <c r="R77" s="130">
        <f t="shared" si="4"/>
        <v>13.600000000000001</v>
      </c>
      <c r="S77" s="130">
        <f>SUM(S64:S76)</f>
        <v>10</v>
      </c>
    </row>
    <row r="78" spans="1:19" ht="12.75" customHeight="1">
      <c r="A78" s="263" t="s">
        <v>13</v>
      </c>
      <c r="B78" s="263"/>
      <c r="C78" s="263"/>
      <c r="D78" s="264"/>
      <c r="E78" s="264"/>
      <c r="F78" s="264"/>
      <c r="G78" s="264"/>
      <c r="H78" s="137">
        <f aca="true" t="shared" si="5" ref="H78:R78">SUM(H63,H77)</f>
        <v>900</v>
      </c>
      <c r="I78" s="137">
        <f t="shared" si="5"/>
        <v>690</v>
      </c>
      <c r="J78" s="136">
        <f t="shared" si="5"/>
        <v>150</v>
      </c>
      <c r="K78" s="136">
        <f t="shared" si="5"/>
        <v>375</v>
      </c>
      <c r="L78" s="136">
        <f t="shared" si="5"/>
        <v>135</v>
      </c>
      <c r="M78" s="136">
        <f t="shared" si="5"/>
        <v>0</v>
      </c>
      <c r="N78" s="136">
        <f t="shared" si="5"/>
        <v>240</v>
      </c>
      <c r="O78" s="136">
        <f t="shared" si="5"/>
        <v>690</v>
      </c>
      <c r="P78" s="136">
        <f t="shared" si="5"/>
        <v>60</v>
      </c>
      <c r="Q78" s="136">
        <f t="shared" si="5"/>
        <v>32.4</v>
      </c>
      <c r="R78" s="137">
        <f t="shared" si="5"/>
        <v>27.6</v>
      </c>
      <c r="S78" s="137">
        <f>SUM(S63,S77)</f>
        <v>10</v>
      </c>
    </row>
    <row r="79" spans="1:19" ht="33" customHeight="1">
      <c r="A79" s="24">
        <v>49</v>
      </c>
      <c r="B79" s="261" t="s">
        <v>22</v>
      </c>
      <c r="C79" s="22">
        <v>5</v>
      </c>
      <c r="D79" s="87" t="s">
        <v>191</v>
      </c>
      <c r="E79" s="126" t="s">
        <v>142</v>
      </c>
      <c r="F79" s="26" t="s">
        <v>97</v>
      </c>
      <c r="G79" s="53" t="s">
        <v>34</v>
      </c>
      <c r="H79" s="94">
        <v>30</v>
      </c>
      <c r="I79" s="81">
        <v>20</v>
      </c>
      <c r="J79" s="94"/>
      <c r="K79" s="94">
        <v>30</v>
      </c>
      <c r="L79" s="94"/>
      <c r="M79" s="94"/>
      <c r="N79" s="94"/>
      <c r="O79" s="81">
        <v>20</v>
      </c>
      <c r="P79" s="94">
        <v>2</v>
      </c>
      <c r="Q79" s="173">
        <v>1.2</v>
      </c>
      <c r="R79" s="158">
        <v>0.8</v>
      </c>
      <c r="S79" s="54"/>
    </row>
    <row r="80" spans="1:19" ht="35.25" customHeight="1">
      <c r="A80" s="24">
        <v>50</v>
      </c>
      <c r="B80" s="261"/>
      <c r="C80" s="22">
        <v>5</v>
      </c>
      <c r="D80" s="181" t="s">
        <v>238</v>
      </c>
      <c r="E80" s="123" t="s">
        <v>143</v>
      </c>
      <c r="F80" s="26" t="s">
        <v>97</v>
      </c>
      <c r="G80" s="80" t="s">
        <v>36</v>
      </c>
      <c r="H80" s="53">
        <v>30</v>
      </c>
      <c r="I80" s="80">
        <v>45</v>
      </c>
      <c r="J80" s="54"/>
      <c r="K80" s="54">
        <v>30</v>
      </c>
      <c r="L80" s="54"/>
      <c r="M80" s="53"/>
      <c r="N80" s="53"/>
      <c r="O80" s="80">
        <v>45</v>
      </c>
      <c r="P80" s="54">
        <v>3</v>
      </c>
      <c r="Q80" s="157">
        <v>1.2000000000000002</v>
      </c>
      <c r="R80" s="158">
        <v>1.7999999999999998</v>
      </c>
      <c r="S80" s="54"/>
    </row>
    <row r="81" spans="1:19" ht="33" customHeight="1">
      <c r="A81" s="24">
        <v>51</v>
      </c>
      <c r="B81" s="261"/>
      <c r="C81" s="22">
        <v>5</v>
      </c>
      <c r="D81" s="184" t="s">
        <v>136</v>
      </c>
      <c r="E81" s="66" t="s">
        <v>144</v>
      </c>
      <c r="F81" s="99" t="s">
        <v>98</v>
      </c>
      <c r="G81" s="77" t="s">
        <v>35</v>
      </c>
      <c r="H81" s="78">
        <v>15</v>
      </c>
      <c r="I81" s="53">
        <v>25</v>
      </c>
      <c r="J81" s="74"/>
      <c r="K81" s="70">
        <v>15</v>
      </c>
      <c r="L81" s="70"/>
      <c r="M81" s="78"/>
      <c r="N81" s="78"/>
      <c r="O81" s="53">
        <v>25</v>
      </c>
      <c r="P81" s="70">
        <v>2</v>
      </c>
      <c r="Q81" s="161">
        <v>1</v>
      </c>
      <c r="R81" s="158">
        <v>1</v>
      </c>
      <c r="S81" s="54">
        <v>10</v>
      </c>
    </row>
    <row r="82" spans="1:19" ht="36.75" customHeight="1">
      <c r="A82" s="24">
        <v>52</v>
      </c>
      <c r="B82" s="261"/>
      <c r="C82" s="22">
        <v>5</v>
      </c>
      <c r="D82" s="183" t="s">
        <v>192</v>
      </c>
      <c r="E82" s="147" t="s">
        <v>145</v>
      </c>
      <c r="F82" s="84" t="s">
        <v>98</v>
      </c>
      <c r="G82" s="95" t="s">
        <v>35</v>
      </c>
      <c r="H82" s="102">
        <v>15</v>
      </c>
      <c r="I82" s="102">
        <v>25</v>
      </c>
      <c r="J82" s="96">
        <v>15</v>
      </c>
      <c r="K82" s="71"/>
      <c r="L82" s="71"/>
      <c r="M82" s="78"/>
      <c r="N82" s="78"/>
      <c r="O82" s="102">
        <v>25</v>
      </c>
      <c r="P82" s="54">
        <v>2</v>
      </c>
      <c r="Q82" s="83">
        <v>1</v>
      </c>
      <c r="R82" s="54">
        <v>1</v>
      </c>
      <c r="S82" s="102">
        <v>10</v>
      </c>
    </row>
    <row r="83" spans="1:19" ht="24" customHeight="1">
      <c r="A83" s="24">
        <v>53</v>
      </c>
      <c r="B83" s="261"/>
      <c r="C83" s="22">
        <v>5</v>
      </c>
      <c r="D83" s="181" t="s">
        <v>137</v>
      </c>
      <c r="E83" s="55" t="s">
        <v>146</v>
      </c>
      <c r="F83" s="30" t="s">
        <v>178</v>
      </c>
      <c r="G83" s="80" t="s">
        <v>34</v>
      </c>
      <c r="H83" s="53">
        <v>30</v>
      </c>
      <c r="I83" s="53">
        <v>20</v>
      </c>
      <c r="J83" s="83"/>
      <c r="K83" s="54">
        <v>30</v>
      </c>
      <c r="L83" s="54"/>
      <c r="M83" s="53"/>
      <c r="N83" s="53"/>
      <c r="O83" s="53">
        <v>20</v>
      </c>
      <c r="P83" s="54">
        <v>2</v>
      </c>
      <c r="Q83" s="161">
        <v>1.2</v>
      </c>
      <c r="R83" s="158">
        <v>0.8</v>
      </c>
      <c r="S83" s="54"/>
    </row>
    <row r="84" spans="1:19" ht="21" customHeight="1">
      <c r="A84" s="24">
        <v>54</v>
      </c>
      <c r="B84" s="261"/>
      <c r="C84" s="22">
        <v>5</v>
      </c>
      <c r="D84" s="183" t="s">
        <v>138</v>
      </c>
      <c r="E84" s="89" t="s">
        <v>147</v>
      </c>
      <c r="F84" s="103" t="s">
        <v>178</v>
      </c>
      <c r="G84" s="95" t="s">
        <v>34</v>
      </c>
      <c r="H84" s="71">
        <v>30</v>
      </c>
      <c r="I84" s="70">
        <v>20</v>
      </c>
      <c r="J84" s="96"/>
      <c r="K84" s="71">
        <v>30</v>
      </c>
      <c r="L84" s="71"/>
      <c r="M84" s="94"/>
      <c r="N84" s="94"/>
      <c r="O84" s="70">
        <v>20</v>
      </c>
      <c r="P84" s="170">
        <v>2</v>
      </c>
      <c r="Q84" s="83">
        <v>1.2</v>
      </c>
      <c r="R84" s="54">
        <v>0.8</v>
      </c>
      <c r="S84" s="54"/>
    </row>
    <row r="85" spans="1:19" ht="22.5" customHeight="1">
      <c r="A85" s="24">
        <v>55</v>
      </c>
      <c r="B85" s="261"/>
      <c r="C85" s="109">
        <v>5</v>
      </c>
      <c r="D85" s="181" t="s">
        <v>239</v>
      </c>
      <c r="E85" s="123" t="s">
        <v>148</v>
      </c>
      <c r="F85" s="112" t="s">
        <v>178</v>
      </c>
      <c r="G85" s="104" t="s">
        <v>36</v>
      </c>
      <c r="H85" s="94">
        <v>30</v>
      </c>
      <c r="I85" s="81">
        <v>45</v>
      </c>
      <c r="J85" s="94"/>
      <c r="K85" s="94"/>
      <c r="L85" s="94">
        <v>30</v>
      </c>
      <c r="M85" s="94"/>
      <c r="N85" s="94"/>
      <c r="O85" s="81">
        <v>45</v>
      </c>
      <c r="P85" s="164">
        <v>3</v>
      </c>
      <c r="Q85" s="83">
        <v>1.2000000000000002</v>
      </c>
      <c r="R85" s="54">
        <v>1.7999999999999998</v>
      </c>
      <c r="S85" s="54"/>
    </row>
    <row r="86" spans="1:19" ht="26.25" customHeight="1">
      <c r="A86" s="24">
        <v>56</v>
      </c>
      <c r="B86" s="261"/>
      <c r="C86" s="22">
        <v>5</v>
      </c>
      <c r="D86" s="63" t="s">
        <v>193</v>
      </c>
      <c r="E86" s="126" t="s">
        <v>149</v>
      </c>
      <c r="F86" s="30" t="s">
        <v>178</v>
      </c>
      <c r="G86" s="79" t="s">
        <v>35</v>
      </c>
      <c r="H86" s="54">
        <v>15</v>
      </c>
      <c r="I86" s="79">
        <v>25</v>
      </c>
      <c r="J86" s="54"/>
      <c r="K86" s="54">
        <v>15</v>
      </c>
      <c r="L86" s="54"/>
      <c r="M86" s="54"/>
      <c r="N86" s="54"/>
      <c r="O86" s="79">
        <v>25</v>
      </c>
      <c r="P86" s="158">
        <v>2</v>
      </c>
      <c r="Q86" s="157">
        <v>1</v>
      </c>
      <c r="R86" s="158">
        <v>1</v>
      </c>
      <c r="S86" s="54">
        <v>10</v>
      </c>
    </row>
    <row r="87" spans="1:19" ht="13.5" customHeight="1">
      <c r="A87" s="24">
        <v>57</v>
      </c>
      <c r="B87" s="261"/>
      <c r="C87" s="110">
        <v>5</v>
      </c>
      <c r="D87" s="65" t="s">
        <v>139</v>
      </c>
      <c r="E87" s="93" t="s">
        <v>95</v>
      </c>
      <c r="F87" s="69" t="s">
        <v>100</v>
      </c>
      <c r="G87" s="77" t="s">
        <v>34</v>
      </c>
      <c r="H87" s="70">
        <v>30</v>
      </c>
      <c r="I87" s="70">
        <v>70</v>
      </c>
      <c r="J87" s="83"/>
      <c r="K87" s="54">
        <v>30</v>
      </c>
      <c r="L87" s="54"/>
      <c r="M87" s="54"/>
      <c r="N87" s="54"/>
      <c r="O87" s="54">
        <v>70</v>
      </c>
      <c r="P87" s="158">
        <v>4</v>
      </c>
      <c r="Q87" s="157">
        <v>1.2</v>
      </c>
      <c r="R87" s="158">
        <v>2.8</v>
      </c>
      <c r="S87" s="54"/>
    </row>
    <row r="88" spans="1:19" ht="15" customHeight="1">
      <c r="A88" s="24">
        <v>58</v>
      </c>
      <c r="B88" s="261"/>
      <c r="C88" s="22">
        <v>5</v>
      </c>
      <c r="D88" s="87" t="s">
        <v>57</v>
      </c>
      <c r="E88" s="152" t="s">
        <v>39</v>
      </c>
      <c r="F88" s="98" t="s">
        <v>50</v>
      </c>
      <c r="G88" s="81" t="s">
        <v>150</v>
      </c>
      <c r="H88" s="94">
        <v>30</v>
      </c>
      <c r="I88" s="94">
        <v>20</v>
      </c>
      <c r="J88" s="106"/>
      <c r="K88" s="94">
        <v>30</v>
      </c>
      <c r="L88" s="94"/>
      <c r="M88" s="94"/>
      <c r="N88" s="94"/>
      <c r="O88" s="94">
        <v>20</v>
      </c>
      <c r="P88" s="164">
        <v>2</v>
      </c>
      <c r="Q88" s="173">
        <v>1.2</v>
      </c>
      <c r="R88" s="158">
        <v>0.8</v>
      </c>
      <c r="S88" s="54"/>
    </row>
    <row r="89" spans="1:19" ht="21" customHeight="1">
      <c r="A89" s="24">
        <v>59</v>
      </c>
      <c r="B89" s="261"/>
      <c r="C89" s="22">
        <v>5</v>
      </c>
      <c r="D89" s="63" t="s">
        <v>58</v>
      </c>
      <c r="E89" s="124" t="s">
        <v>41</v>
      </c>
      <c r="F89" s="29" t="s">
        <v>50</v>
      </c>
      <c r="G89" s="54" t="s">
        <v>35</v>
      </c>
      <c r="H89" s="54">
        <v>15</v>
      </c>
      <c r="I89" s="54">
        <v>10</v>
      </c>
      <c r="J89" s="83">
        <v>15</v>
      </c>
      <c r="K89" s="54"/>
      <c r="L89" s="54"/>
      <c r="M89" s="54"/>
      <c r="N89" s="54"/>
      <c r="O89" s="54">
        <v>10</v>
      </c>
      <c r="P89" s="158">
        <v>1</v>
      </c>
      <c r="Q89" s="157">
        <v>0.6</v>
      </c>
      <c r="R89" s="158">
        <v>0.4</v>
      </c>
      <c r="S89" s="160"/>
    </row>
    <row r="90" spans="1:19" ht="24.75" customHeight="1">
      <c r="A90" s="24">
        <v>60</v>
      </c>
      <c r="B90" s="261"/>
      <c r="C90" s="22">
        <v>5</v>
      </c>
      <c r="D90" s="85" t="s">
        <v>140</v>
      </c>
      <c r="E90" s="149" t="s">
        <v>115</v>
      </c>
      <c r="F90" s="108" t="s">
        <v>51</v>
      </c>
      <c r="G90" s="75" t="s">
        <v>34</v>
      </c>
      <c r="H90" s="70">
        <v>80</v>
      </c>
      <c r="I90" s="70">
        <v>0</v>
      </c>
      <c r="J90" s="74"/>
      <c r="K90" s="159"/>
      <c r="L90" s="54"/>
      <c r="M90" s="54"/>
      <c r="N90" s="54">
        <v>80</v>
      </c>
      <c r="O90" s="70">
        <v>0</v>
      </c>
      <c r="P90" s="158">
        <v>3</v>
      </c>
      <c r="Q90" s="161">
        <v>3</v>
      </c>
      <c r="R90" s="158">
        <v>0</v>
      </c>
      <c r="S90" s="160"/>
    </row>
    <row r="91" spans="1:19" ht="15" customHeight="1">
      <c r="A91" s="24">
        <v>61</v>
      </c>
      <c r="B91" s="261"/>
      <c r="C91" s="22">
        <v>5</v>
      </c>
      <c r="D91" s="63" t="s">
        <v>141</v>
      </c>
      <c r="E91" s="124" t="s">
        <v>43</v>
      </c>
      <c r="F91" s="108" t="s">
        <v>52</v>
      </c>
      <c r="G91" s="77" t="s">
        <v>34</v>
      </c>
      <c r="H91" s="70">
        <v>30</v>
      </c>
      <c r="I91" s="70">
        <v>20</v>
      </c>
      <c r="J91" s="74"/>
      <c r="K91" s="172"/>
      <c r="L91" s="70"/>
      <c r="M91" s="70">
        <v>30</v>
      </c>
      <c r="N91" s="70"/>
      <c r="O91" s="70">
        <v>20</v>
      </c>
      <c r="P91" s="70">
        <v>2</v>
      </c>
      <c r="Q91" s="157">
        <v>1.2</v>
      </c>
      <c r="R91" s="158">
        <v>0.8</v>
      </c>
      <c r="S91" s="160"/>
    </row>
    <row r="92" spans="1:19" ht="12.75" customHeight="1">
      <c r="A92" s="39"/>
      <c r="B92" s="261"/>
      <c r="C92" s="261" t="s">
        <v>23</v>
      </c>
      <c r="D92" s="262"/>
      <c r="E92" s="262"/>
      <c r="F92" s="262"/>
      <c r="G92" s="262"/>
      <c r="H92" s="130">
        <f aca="true" t="shared" si="6" ref="H92:S92">SUM(H79:H91)</f>
        <v>380</v>
      </c>
      <c r="I92" s="130">
        <f t="shared" si="6"/>
        <v>345</v>
      </c>
      <c r="J92" s="130">
        <f t="shared" si="6"/>
        <v>30</v>
      </c>
      <c r="K92" s="130">
        <f t="shared" si="6"/>
        <v>210</v>
      </c>
      <c r="L92" s="130">
        <f t="shared" si="6"/>
        <v>30</v>
      </c>
      <c r="M92" s="130">
        <f t="shared" si="6"/>
        <v>30</v>
      </c>
      <c r="N92" s="130">
        <f t="shared" si="6"/>
        <v>80</v>
      </c>
      <c r="O92" s="130">
        <f t="shared" si="6"/>
        <v>345</v>
      </c>
      <c r="P92" s="130">
        <f t="shared" si="6"/>
        <v>30</v>
      </c>
      <c r="Q92" s="130">
        <f t="shared" si="6"/>
        <v>16.2</v>
      </c>
      <c r="R92" s="130">
        <f t="shared" si="6"/>
        <v>13.800000000000002</v>
      </c>
      <c r="S92" s="130">
        <f t="shared" si="6"/>
        <v>30</v>
      </c>
    </row>
    <row r="93" spans="1:19" ht="45" customHeight="1">
      <c r="A93" s="24">
        <v>62</v>
      </c>
      <c r="B93" s="261"/>
      <c r="C93" s="22">
        <v>6</v>
      </c>
      <c r="D93" s="63" t="s">
        <v>151</v>
      </c>
      <c r="E93" s="123" t="s">
        <v>107</v>
      </c>
      <c r="F93" s="26" t="s">
        <v>97</v>
      </c>
      <c r="G93" s="53" t="s">
        <v>34</v>
      </c>
      <c r="H93" s="54">
        <v>30</v>
      </c>
      <c r="I93" s="54">
        <v>20</v>
      </c>
      <c r="J93" s="54"/>
      <c r="K93" s="54"/>
      <c r="L93" s="54">
        <v>30</v>
      </c>
      <c r="M93" s="54"/>
      <c r="N93" s="54"/>
      <c r="O93" s="54">
        <v>20</v>
      </c>
      <c r="P93" s="158">
        <v>2</v>
      </c>
      <c r="Q93" s="158">
        <v>1.2</v>
      </c>
      <c r="R93" s="158">
        <v>0.8</v>
      </c>
      <c r="S93" s="160"/>
    </row>
    <row r="94" spans="1:19" ht="33.75" customHeight="1">
      <c r="A94" s="24">
        <v>63</v>
      </c>
      <c r="B94" s="261"/>
      <c r="C94" s="22">
        <v>6</v>
      </c>
      <c r="D94" s="181" t="s">
        <v>194</v>
      </c>
      <c r="E94" s="123" t="s">
        <v>157</v>
      </c>
      <c r="F94" s="26" t="s">
        <v>97</v>
      </c>
      <c r="G94" s="53" t="s">
        <v>34</v>
      </c>
      <c r="H94" s="54">
        <v>30</v>
      </c>
      <c r="I94" s="54">
        <v>20</v>
      </c>
      <c r="J94" s="54"/>
      <c r="K94" s="54"/>
      <c r="L94" s="54">
        <v>30</v>
      </c>
      <c r="M94" s="54"/>
      <c r="N94" s="54"/>
      <c r="O94" s="54">
        <v>20</v>
      </c>
      <c r="P94" s="54">
        <v>2</v>
      </c>
      <c r="Q94" s="54">
        <v>1.2</v>
      </c>
      <c r="R94" s="54">
        <v>0.8</v>
      </c>
      <c r="S94" s="160"/>
    </row>
    <row r="95" spans="1:19" ht="22.5" customHeight="1">
      <c r="A95" s="24">
        <v>64</v>
      </c>
      <c r="B95" s="261"/>
      <c r="C95" s="22">
        <v>6</v>
      </c>
      <c r="D95" s="181" t="s">
        <v>152</v>
      </c>
      <c r="E95" s="56" t="s">
        <v>158</v>
      </c>
      <c r="F95" s="27" t="s">
        <v>99</v>
      </c>
      <c r="G95" s="54" t="s">
        <v>34</v>
      </c>
      <c r="H95" s="54">
        <v>30</v>
      </c>
      <c r="I95" s="54">
        <v>20</v>
      </c>
      <c r="J95" s="54"/>
      <c r="K95" s="54">
        <v>30</v>
      </c>
      <c r="L95" s="54"/>
      <c r="M95" s="54"/>
      <c r="N95" s="54"/>
      <c r="O95" s="54">
        <v>20</v>
      </c>
      <c r="P95" s="158">
        <v>2</v>
      </c>
      <c r="Q95" s="158">
        <v>1.2</v>
      </c>
      <c r="R95" s="158">
        <v>0.8</v>
      </c>
      <c r="S95" s="160"/>
    </row>
    <row r="96" spans="1:19" ht="33" customHeight="1">
      <c r="A96" s="24">
        <v>65</v>
      </c>
      <c r="B96" s="261"/>
      <c r="C96" s="22">
        <v>6</v>
      </c>
      <c r="D96" s="181" t="s">
        <v>240</v>
      </c>
      <c r="E96" s="126" t="s">
        <v>177</v>
      </c>
      <c r="F96" s="27" t="s">
        <v>99</v>
      </c>
      <c r="G96" s="54" t="s">
        <v>34</v>
      </c>
      <c r="H96" s="135">
        <v>15</v>
      </c>
      <c r="I96" s="53">
        <v>10</v>
      </c>
      <c r="J96" s="83"/>
      <c r="K96" s="54">
        <v>15</v>
      </c>
      <c r="L96" s="54"/>
      <c r="M96" s="53"/>
      <c r="N96" s="53"/>
      <c r="O96" s="53">
        <v>10</v>
      </c>
      <c r="P96" s="54">
        <v>1</v>
      </c>
      <c r="Q96" s="135">
        <v>0.6</v>
      </c>
      <c r="R96" s="53">
        <v>0.4</v>
      </c>
      <c r="S96" s="160"/>
    </row>
    <row r="97" spans="1:19" ht="33.75" customHeight="1">
      <c r="A97" s="24">
        <v>66</v>
      </c>
      <c r="B97" s="261"/>
      <c r="C97" s="22">
        <v>6</v>
      </c>
      <c r="D97" s="183" t="s">
        <v>153</v>
      </c>
      <c r="E97" s="93" t="s">
        <v>167</v>
      </c>
      <c r="F97" s="103" t="s">
        <v>178</v>
      </c>
      <c r="G97" s="71" t="s">
        <v>35</v>
      </c>
      <c r="H97" s="96">
        <v>15</v>
      </c>
      <c r="I97" s="71">
        <v>10</v>
      </c>
      <c r="J97" s="96">
        <v>15</v>
      </c>
      <c r="K97" s="71"/>
      <c r="L97" s="71"/>
      <c r="M97" s="71"/>
      <c r="N97" s="71"/>
      <c r="O97" s="71">
        <v>10</v>
      </c>
      <c r="P97" s="71">
        <v>1</v>
      </c>
      <c r="Q97" s="83">
        <v>0.6</v>
      </c>
      <c r="R97" s="54">
        <v>0.4</v>
      </c>
      <c r="S97" s="160"/>
    </row>
    <row r="98" spans="1:19" ht="32.25" customHeight="1">
      <c r="A98" s="24">
        <v>67</v>
      </c>
      <c r="B98" s="261"/>
      <c r="C98" s="22">
        <v>6</v>
      </c>
      <c r="D98" s="181" t="s">
        <v>195</v>
      </c>
      <c r="E98" s="123" t="s">
        <v>160</v>
      </c>
      <c r="F98" s="30" t="s">
        <v>178</v>
      </c>
      <c r="G98" s="53" t="s">
        <v>34</v>
      </c>
      <c r="H98" s="83">
        <v>15</v>
      </c>
      <c r="I98" s="54">
        <v>10</v>
      </c>
      <c r="J98" s="54"/>
      <c r="K98" s="54">
        <v>15</v>
      </c>
      <c r="L98" s="54"/>
      <c r="M98" s="54"/>
      <c r="N98" s="54"/>
      <c r="O98" s="54">
        <v>10</v>
      </c>
      <c r="P98" s="54">
        <v>1</v>
      </c>
      <c r="Q98" s="74">
        <v>0.6</v>
      </c>
      <c r="R98" s="54">
        <v>0.4</v>
      </c>
      <c r="S98" s="160"/>
    </row>
    <row r="99" spans="1:19" ht="66" customHeight="1">
      <c r="A99" s="24">
        <v>68</v>
      </c>
      <c r="B99" s="261"/>
      <c r="C99" s="22">
        <v>6</v>
      </c>
      <c r="D99" s="184" t="s">
        <v>196</v>
      </c>
      <c r="E99" s="150" t="s">
        <v>159</v>
      </c>
      <c r="F99" s="100" t="s">
        <v>178</v>
      </c>
      <c r="G99" s="77" t="s">
        <v>34</v>
      </c>
      <c r="H99" s="54">
        <v>30</v>
      </c>
      <c r="I99" s="54">
        <v>20</v>
      </c>
      <c r="J99" s="74"/>
      <c r="K99" s="70">
        <v>30</v>
      </c>
      <c r="L99" s="70"/>
      <c r="M99" s="70"/>
      <c r="N99" s="70"/>
      <c r="O99" s="70">
        <v>20</v>
      </c>
      <c r="P99" s="70">
        <v>2</v>
      </c>
      <c r="Q99" s="83">
        <v>1.2</v>
      </c>
      <c r="R99" s="54">
        <v>0.8</v>
      </c>
      <c r="S99" s="160"/>
    </row>
    <row r="100" spans="1:19" ht="18" customHeight="1">
      <c r="A100" s="24">
        <v>69</v>
      </c>
      <c r="B100" s="261"/>
      <c r="C100" s="22">
        <v>5</v>
      </c>
      <c r="D100" s="183" t="s">
        <v>154</v>
      </c>
      <c r="E100" s="93" t="s">
        <v>95</v>
      </c>
      <c r="F100" s="115" t="s">
        <v>100</v>
      </c>
      <c r="G100" s="78" t="s">
        <v>34</v>
      </c>
      <c r="H100" s="54">
        <v>30</v>
      </c>
      <c r="I100" s="54">
        <v>70</v>
      </c>
      <c r="J100" s="83"/>
      <c r="K100" s="54">
        <v>30</v>
      </c>
      <c r="L100" s="71"/>
      <c r="M100" s="71"/>
      <c r="N100" s="94"/>
      <c r="O100" s="54">
        <v>70</v>
      </c>
      <c r="P100" s="158">
        <v>4</v>
      </c>
      <c r="Q100" s="157">
        <v>1.2</v>
      </c>
      <c r="R100" s="158">
        <v>2.8</v>
      </c>
      <c r="S100" s="160"/>
    </row>
    <row r="101" spans="1:19" ht="21.75" customHeight="1">
      <c r="A101" s="24">
        <v>70</v>
      </c>
      <c r="B101" s="261"/>
      <c r="C101" s="22">
        <v>6</v>
      </c>
      <c r="D101" s="63" t="s">
        <v>183</v>
      </c>
      <c r="E101" s="148" t="s">
        <v>115</v>
      </c>
      <c r="F101" s="32" t="s">
        <v>51</v>
      </c>
      <c r="G101" s="54" t="s">
        <v>34</v>
      </c>
      <c r="H101" s="70">
        <v>80</v>
      </c>
      <c r="I101" s="70">
        <v>0</v>
      </c>
      <c r="J101" s="74"/>
      <c r="K101" s="167"/>
      <c r="L101" s="54"/>
      <c r="M101" s="54"/>
      <c r="N101" s="54">
        <v>80</v>
      </c>
      <c r="O101" s="70">
        <v>0</v>
      </c>
      <c r="P101" s="163">
        <v>3</v>
      </c>
      <c r="Q101" s="161">
        <v>3</v>
      </c>
      <c r="R101" s="158">
        <v>0</v>
      </c>
      <c r="S101" s="160"/>
    </row>
    <row r="102" spans="1:19" ht="12" customHeight="1">
      <c r="A102" s="24">
        <v>71</v>
      </c>
      <c r="B102" s="261"/>
      <c r="C102" s="22">
        <v>6</v>
      </c>
      <c r="D102" s="63" t="s">
        <v>155</v>
      </c>
      <c r="E102" s="148" t="s">
        <v>43</v>
      </c>
      <c r="F102" s="32" t="s">
        <v>52</v>
      </c>
      <c r="G102" s="80" t="s">
        <v>34</v>
      </c>
      <c r="H102" s="54">
        <v>30</v>
      </c>
      <c r="I102" s="54">
        <v>20</v>
      </c>
      <c r="J102" s="83"/>
      <c r="K102" s="174"/>
      <c r="L102" s="54"/>
      <c r="M102" s="54">
        <v>30</v>
      </c>
      <c r="N102" s="54"/>
      <c r="O102" s="54">
        <v>20</v>
      </c>
      <c r="P102" s="158">
        <v>2</v>
      </c>
      <c r="Q102" s="157">
        <v>1.2</v>
      </c>
      <c r="R102" s="158">
        <v>0.8</v>
      </c>
      <c r="S102" s="160"/>
    </row>
    <row r="103" spans="1:19" ht="12.75" customHeight="1">
      <c r="A103" s="24">
        <v>72</v>
      </c>
      <c r="B103" s="261"/>
      <c r="C103" s="22">
        <v>6</v>
      </c>
      <c r="D103" s="52" t="s">
        <v>156</v>
      </c>
      <c r="E103" s="55" t="s">
        <v>74</v>
      </c>
      <c r="F103" s="32" t="s">
        <v>60</v>
      </c>
      <c r="G103" s="54" t="s">
        <v>34</v>
      </c>
      <c r="H103" s="70"/>
      <c r="I103" s="70">
        <v>300</v>
      </c>
      <c r="J103" s="70"/>
      <c r="K103" s="70"/>
      <c r="L103" s="70"/>
      <c r="M103" s="70"/>
      <c r="N103" s="70"/>
      <c r="O103" s="70">
        <v>300</v>
      </c>
      <c r="P103" s="70">
        <v>10</v>
      </c>
      <c r="Q103" s="161">
        <v>0</v>
      </c>
      <c r="R103" s="158">
        <v>10</v>
      </c>
      <c r="S103" s="160"/>
    </row>
    <row r="104" spans="1:19" ht="12.75" customHeight="1">
      <c r="A104" s="39"/>
      <c r="B104" s="261"/>
      <c r="C104" s="261" t="s">
        <v>24</v>
      </c>
      <c r="D104" s="270"/>
      <c r="E104" s="270"/>
      <c r="F104" s="270"/>
      <c r="G104" s="270"/>
      <c r="H104" s="130">
        <f aca="true" t="shared" si="7" ref="H104:R104">SUM(H93:H103)</f>
        <v>305</v>
      </c>
      <c r="I104" s="130">
        <f t="shared" si="7"/>
        <v>500</v>
      </c>
      <c r="J104" s="130">
        <f t="shared" si="7"/>
        <v>15</v>
      </c>
      <c r="K104" s="130">
        <f t="shared" si="7"/>
        <v>120</v>
      </c>
      <c r="L104" s="130">
        <f t="shared" si="7"/>
        <v>60</v>
      </c>
      <c r="M104" s="130">
        <f t="shared" si="7"/>
        <v>30</v>
      </c>
      <c r="N104" s="130">
        <f t="shared" si="7"/>
        <v>80</v>
      </c>
      <c r="O104" s="130">
        <f t="shared" si="7"/>
        <v>500</v>
      </c>
      <c r="P104" s="140">
        <f t="shared" si="7"/>
        <v>30</v>
      </c>
      <c r="Q104" s="130">
        <f t="shared" si="7"/>
        <v>11.999999999999998</v>
      </c>
      <c r="R104" s="130">
        <f t="shared" si="7"/>
        <v>18</v>
      </c>
      <c r="S104" s="130">
        <f>SUM(S93:S103)</f>
        <v>0</v>
      </c>
    </row>
    <row r="105" spans="1:19" ht="12.75" customHeight="1">
      <c r="A105" s="263" t="s">
        <v>25</v>
      </c>
      <c r="B105" s="263"/>
      <c r="C105" s="263"/>
      <c r="D105" s="263"/>
      <c r="E105" s="263"/>
      <c r="F105" s="263"/>
      <c r="G105" s="263"/>
      <c r="H105" s="137">
        <f aca="true" t="shared" si="8" ref="H105:R105">SUM(H92,H104)</f>
        <v>685</v>
      </c>
      <c r="I105" s="137">
        <f t="shared" si="8"/>
        <v>845</v>
      </c>
      <c r="J105" s="137">
        <f t="shared" si="8"/>
        <v>45</v>
      </c>
      <c r="K105" s="137">
        <f t="shared" si="8"/>
        <v>330</v>
      </c>
      <c r="L105" s="137">
        <f t="shared" si="8"/>
        <v>90</v>
      </c>
      <c r="M105" s="137">
        <f t="shared" si="8"/>
        <v>60</v>
      </c>
      <c r="N105" s="137">
        <f t="shared" si="8"/>
        <v>160</v>
      </c>
      <c r="O105" s="137">
        <f t="shared" si="8"/>
        <v>845</v>
      </c>
      <c r="P105" s="137">
        <f t="shared" si="8"/>
        <v>60</v>
      </c>
      <c r="Q105" s="137">
        <f t="shared" si="8"/>
        <v>28.199999999999996</v>
      </c>
      <c r="R105" s="137">
        <f t="shared" si="8"/>
        <v>31.800000000000004</v>
      </c>
      <c r="S105" s="137">
        <f>SUM(S92,S104)</f>
        <v>30</v>
      </c>
    </row>
    <row r="106" spans="1:19" ht="12.75" customHeight="1">
      <c r="A106" s="285" t="s">
        <v>14</v>
      </c>
      <c r="B106" s="285"/>
      <c r="C106" s="285"/>
      <c r="D106" s="285"/>
      <c r="E106" s="285"/>
      <c r="F106" s="285"/>
      <c r="G106" s="285"/>
      <c r="H106" s="141">
        <f aca="true" t="shared" si="9" ref="H106:S106">SUM(H50,H78,H105)</f>
        <v>2380</v>
      </c>
      <c r="I106" s="141">
        <f t="shared" si="9"/>
        <v>2225</v>
      </c>
      <c r="J106" s="141">
        <f t="shared" si="9"/>
        <v>345</v>
      </c>
      <c r="K106" s="141">
        <f t="shared" si="9"/>
        <v>1110</v>
      </c>
      <c r="L106" s="141">
        <f t="shared" si="9"/>
        <v>345</v>
      </c>
      <c r="M106" s="141">
        <f t="shared" si="9"/>
        <v>60</v>
      </c>
      <c r="N106" s="141">
        <f t="shared" si="9"/>
        <v>520</v>
      </c>
      <c r="O106" s="141">
        <f t="shared" si="9"/>
        <v>2225</v>
      </c>
      <c r="P106" s="142">
        <f t="shared" si="9"/>
        <v>180</v>
      </c>
      <c r="Q106" s="153">
        <f t="shared" si="9"/>
        <v>92.99999999999997</v>
      </c>
      <c r="R106" s="153">
        <f t="shared" si="9"/>
        <v>87</v>
      </c>
      <c r="S106" s="153">
        <f t="shared" si="9"/>
        <v>85</v>
      </c>
    </row>
    <row r="107" spans="1:18" ht="12.75" customHeight="1">
      <c r="A107" s="272" t="s">
        <v>45</v>
      </c>
      <c r="B107" s="272"/>
      <c r="C107" s="272"/>
      <c r="D107" s="272"/>
      <c r="E107" s="272"/>
      <c r="F107" s="272"/>
      <c r="G107" s="272"/>
      <c r="H107" s="177">
        <f>S106</f>
        <v>85</v>
      </c>
      <c r="I107" s="175"/>
      <c r="J107" s="143"/>
      <c r="K107" s="143"/>
      <c r="L107" s="143"/>
      <c r="M107" s="143"/>
      <c r="N107" s="143"/>
      <c r="O107" s="143"/>
      <c r="P107" s="143"/>
      <c r="Q107" s="143"/>
      <c r="R107" s="143"/>
    </row>
    <row r="108" spans="1:18" ht="12.75" customHeight="1">
      <c r="A108" s="273" t="s">
        <v>48</v>
      </c>
      <c r="B108" s="273"/>
      <c r="C108" s="273"/>
      <c r="D108" s="273"/>
      <c r="E108" s="273"/>
      <c r="F108" s="273"/>
      <c r="G108" s="273"/>
      <c r="H108" s="144">
        <f>SUM(H106,H107)</f>
        <v>2465</v>
      </c>
      <c r="I108" s="176"/>
      <c r="J108" s="146"/>
      <c r="K108" s="146"/>
      <c r="L108" s="146"/>
      <c r="M108" s="146"/>
      <c r="N108" s="146"/>
      <c r="O108" s="146"/>
      <c r="P108" s="146"/>
      <c r="Q108" s="146"/>
      <c r="R108" s="146"/>
    </row>
    <row r="109" spans="1:15" ht="12.75" customHeight="1">
      <c r="A109" s="4"/>
      <c r="B109" s="4"/>
      <c r="C109" s="4"/>
      <c r="D109" s="4"/>
      <c r="E109" s="4"/>
      <c r="F109" s="4"/>
      <c r="G109" s="4"/>
      <c r="H109" s="5"/>
      <c r="I109" s="5"/>
      <c r="J109" s="5"/>
      <c r="K109" s="5"/>
      <c r="L109" s="5"/>
      <c r="M109" s="5"/>
      <c r="N109" s="5"/>
      <c r="O109" s="5"/>
    </row>
    <row r="110" spans="1:18" ht="12.75" customHeight="1">
      <c r="A110" s="252" t="s">
        <v>253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2"/>
    </row>
    <row r="111" spans="1:18" ht="6.75" customHeight="1">
      <c r="A111" s="49"/>
      <c r="B111" s="49"/>
      <c r="C111" s="4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44"/>
      <c r="Q111" s="44"/>
      <c r="R111" s="44"/>
    </row>
    <row r="112" spans="1:18" ht="12.75" customHeight="1">
      <c r="A112" s="44" t="s">
        <v>5</v>
      </c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</row>
    <row r="113" spans="1:18" ht="12.75" customHeight="1">
      <c r="A113" s="44" t="s">
        <v>206</v>
      </c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</row>
    <row r="114" spans="1:18" ht="12.75" customHeight="1">
      <c r="A114" s="44" t="s">
        <v>207</v>
      </c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</row>
    <row r="115" spans="1:18" ht="12.75" customHeight="1">
      <c r="A115" s="44" t="s">
        <v>208</v>
      </c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</row>
    <row r="116" spans="1:18" ht="9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</row>
    <row r="117" spans="1:18" ht="12.75" customHeight="1">
      <c r="A117" s="46" t="s">
        <v>254</v>
      </c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</row>
    <row r="118" spans="1:18" ht="12.75" customHeight="1">
      <c r="A118" s="46" t="s">
        <v>255</v>
      </c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</row>
    <row r="119" spans="1:18" ht="12.7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1:18" ht="12.75" customHeight="1">
      <c r="A120" s="120" t="s">
        <v>231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44"/>
      <c r="L120" s="44"/>
      <c r="M120" s="44"/>
      <c r="N120" s="44"/>
      <c r="O120" s="44"/>
      <c r="P120" s="44"/>
      <c r="Q120" s="44"/>
      <c r="R120" s="44"/>
    </row>
    <row r="121" spans="1:18" ht="12.75" customHeight="1">
      <c r="A121" s="44" t="s">
        <v>209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</row>
    <row r="122" spans="1:18" ht="12.75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</row>
    <row r="123" spans="1:18" ht="21" customHeight="1">
      <c r="A123" s="287" t="s">
        <v>75</v>
      </c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</row>
    <row r="124" ht="21" customHeight="1"/>
    <row r="125" spans="1:18" ht="12.75" customHeight="1">
      <c r="A125" s="239" t="s">
        <v>161</v>
      </c>
      <c r="B125" s="239"/>
      <c r="C125" s="239"/>
      <c r="D125" s="239"/>
      <c r="E125" s="239"/>
      <c r="F125" s="239"/>
      <c r="G125" s="239"/>
      <c r="H125" s="239"/>
      <c r="I125" s="239"/>
      <c r="J125" s="239"/>
      <c r="K125" s="239"/>
      <c r="L125" s="239"/>
      <c r="M125" s="239"/>
      <c r="N125" s="239"/>
      <c r="O125" s="239"/>
      <c r="P125" s="239"/>
      <c r="Q125" s="239"/>
      <c r="R125" s="239"/>
    </row>
    <row r="126" spans="1:18" ht="22.5" customHeight="1">
      <c r="A126" s="230" t="s">
        <v>6</v>
      </c>
      <c r="B126" s="227" t="s">
        <v>9</v>
      </c>
      <c r="C126" s="227" t="s">
        <v>17</v>
      </c>
      <c r="D126" s="237" t="s">
        <v>15</v>
      </c>
      <c r="E126" s="228" t="s">
        <v>16</v>
      </c>
      <c r="F126" s="253" t="s">
        <v>49</v>
      </c>
      <c r="G126" s="238" t="s">
        <v>1</v>
      </c>
      <c r="H126" s="228" t="s">
        <v>2</v>
      </c>
      <c r="I126" s="228"/>
      <c r="J126" s="231"/>
      <c r="K126" s="231"/>
      <c r="L126" s="231"/>
      <c r="M126" s="231"/>
      <c r="N126" s="231"/>
      <c r="O126" s="231"/>
      <c r="P126" s="228" t="s">
        <v>0</v>
      </c>
      <c r="Q126" s="228"/>
      <c r="R126" s="228"/>
    </row>
    <row r="127" spans="1:18" ht="32.25" customHeight="1">
      <c r="A127" s="230"/>
      <c r="B127" s="240"/>
      <c r="C127" s="227"/>
      <c r="D127" s="238"/>
      <c r="E127" s="231"/>
      <c r="F127" s="253"/>
      <c r="G127" s="238"/>
      <c r="H127" s="229" t="s">
        <v>3</v>
      </c>
      <c r="I127" s="229"/>
      <c r="J127" s="231" t="s">
        <v>4</v>
      </c>
      <c r="K127" s="231"/>
      <c r="L127" s="231"/>
      <c r="M127" s="231"/>
      <c r="N127" s="231"/>
      <c r="O127" s="231"/>
      <c r="P127" s="229" t="s">
        <v>3</v>
      </c>
      <c r="Q127" s="228" t="s">
        <v>4</v>
      </c>
      <c r="R127" s="228"/>
    </row>
    <row r="128" spans="1:18" ht="45.75" customHeight="1">
      <c r="A128" s="230"/>
      <c r="B128" s="240"/>
      <c r="C128" s="227"/>
      <c r="D128" s="238"/>
      <c r="E128" s="231"/>
      <c r="F128" s="253"/>
      <c r="G128" s="238"/>
      <c r="H128" s="35" t="s">
        <v>215</v>
      </c>
      <c r="I128" s="36" t="s">
        <v>8</v>
      </c>
      <c r="J128" s="37" t="s">
        <v>243</v>
      </c>
      <c r="K128" s="37" t="s">
        <v>244</v>
      </c>
      <c r="L128" s="20" t="s">
        <v>97</v>
      </c>
      <c r="M128" s="37" t="s">
        <v>245</v>
      </c>
      <c r="N128" s="37" t="s">
        <v>51</v>
      </c>
      <c r="O128" s="38" t="s">
        <v>8</v>
      </c>
      <c r="P128" s="229"/>
      <c r="Q128" s="21" t="s">
        <v>7</v>
      </c>
      <c r="R128" s="38" t="s">
        <v>8</v>
      </c>
    </row>
    <row r="129" spans="1:18" ht="15" customHeight="1">
      <c r="A129" s="23">
        <v>1</v>
      </c>
      <c r="B129" s="235" t="s">
        <v>10</v>
      </c>
      <c r="C129" s="22">
        <v>1</v>
      </c>
      <c r="D129" s="52" t="s">
        <v>78</v>
      </c>
      <c r="E129" s="250" t="s">
        <v>89</v>
      </c>
      <c r="F129" s="247" t="s">
        <v>97</v>
      </c>
      <c r="G129" s="73" t="s">
        <v>36</v>
      </c>
      <c r="H129" s="54">
        <v>15</v>
      </c>
      <c r="I129" s="54">
        <v>30</v>
      </c>
      <c r="J129" s="54">
        <v>15</v>
      </c>
      <c r="K129" s="54"/>
      <c r="L129" s="73"/>
      <c r="M129" s="73"/>
      <c r="N129" s="73"/>
      <c r="O129" s="54">
        <v>30</v>
      </c>
      <c r="P129" s="73">
        <v>2</v>
      </c>
      <c r="Q129" s="158">
        <v>0.8</v>
      </c>
      <c r="R129" s="158">
        <v>1.2</v>
      </c>
    </row>
    <row r="130" spans="1:18" ht="12.75" customHeight="1">
      <c r="A130" s="23">
        <v>2</v>
      </c>
      <c r="B130" s="248"/>
      <c r="C130" s="22">
        <v>1</v>
      </c>
      <c r="D130" s="63" t="s">
        <v>79</v>
      </c>
      <c r="E130" s="250"/>
      <c r="F130" s="247"/>
      <c r="G130" s="53" t="s">
        <v>35</v>
      </c>
      <c r="H130" s="54">
        <v>30</v>
      </c>
      <c r="I130" s="54">
        <v>20</v>
      </c>
      <c r="J130" s="54"/>
      <c r="K130" s="54">
        <v>30</v>
      </c>
      <c r="L130" s="73"/>
      <c r="M130" s="73"/>
      <c r="N130" s="73"/>
      <c r="O130" s="54">
        <v>20</v>
      </c>
      <c r="P130" s="54">
        <v>2</v>
      </c>
      <c r="Q130" s="158">
        <v>1.2</v>
      </c>
      <c r="R130" s="158">
        <v>0.8</v>
      </c>
    </row>
    <row r="131" spans="1:18" ht="15" customHeight="1">
      <c r="A131" s="24">
        <v>3</v>
      </c>
      <c r="B131" s="248"/>
      <c r="C131" s="22">
        <v>1</v>
      </c>
      <c r="D131" s="67" t="s">
        <v>80</v>
      </c>
      <c r="E131" s="250" t="s">
        <v>90</v>
      </c>
      <c r="F131" s="247" t="s">
        <v>97</v>
      </c>
      <c r="G131" s="53" t="s">
        <v>36</v>
      </c>
      <c r="H131" s="54">
        <v>15</v>
      </c>
      <c r="I131" s="54">
        <v>25</v>
      </c>
      <c r="J131" s="54">
        <v>15</v>
      </c>
      <c r="K131" s="54"/>
      <c r="L131" s="54"/>
      <c r="M131" s="54"/>
      <c r="N131" s="54"/>
      <c r="O131" s="54">
        <v>25</v>
      </c>
      <c r="P131" s="54">
        <v>2</v>
      </c>
      <c r="Q131" s="158">
        <v>1</v>
      </c>
      <c r="R131" s="158">
        <v>1</v>
      </c>
    </row>
    <row r="132" spans="1:18" ht="14.25" customHeight="1">
      <c r="A132" s="24">
        <v>4</v>
      </c>
      <c r="B132" s="236"/>
      <c r="C132" s="22">
        <v>1</v>
      </c>
      <c r="D132" s="67" t="s">
        <v>81</v>
      </c>
      <c r="E132" s="250"/>
      <c r="F132" s="247"/>
      <c r="G132" s="53" t="s">
        <v>35</v>
      </c>
      <c r="H132" s="54">
        <v>30</v>
      </c>
      <c r="I132" s="54">
        <v>20</v>
      </c>
      <c r="J132" s="54"/>
      <c r="K132" s="54">
        <v>30</v>
      </c>
      <c r="L132" s="54"/>
      <c r="M132" s="54"/>
      <c r="N132" s="54"/>
      <c r="O132" s="54">
        <v>20</v>
      </c>
      <c r="P132" s="54">
        <v>2</v>
      </c>
      <c r="Q132" s="158">
        <v>1.2</v>
      </c>
      <c r="R132" s="158">
        <v>0.8</v>
      </c>
    </row>
    <row r="133" spans="1:18" ht="14.25" customHeight="1">
      <c r="A133" s="24">
        <v>5</v>
      </c>
      <c r="B133" s="235" t="s">
        <v>12</v>
      </c>
      <c r="C133" s="110">
        <v>3</v>
      </c>
      <c r="D133" s="63" t="s">
        <v>116</v>
      </c>
      <c r="E133" s="55" t="s">
        <v>121</v>
      </c>
      <c r="F133" s="26" t="s">
        <v>97</v>
      </c>
      <c r="G133" s="53" t="s">
        <v>36</v>
      </c>
      <c r="H133" s="53">
        <v>30</v>
      </c>
      <c r="I133" s="54">
        <v>45</v>
      </c>
      <c r="J133" s="54">
        <v>30</v>
      </c>
      <c r="K133" s="54"/>
      <c r="L133" s="54"/>
      <c r="M133" s="54"/>
      <c r="N133" s="54"/>
      <c r="O133" s="54">
        <v>45</v>
      </c>
      <c r="P133" s="158">
        <v>3</v>
      </c>
      <c r="Q133" s="158">
        <v>1.2000000000000002</v>
      </c>
      <c r="R133" s="158">
        <v>1.7999999999999998</v>
      </c>
    </row>
    <row r="134" spans="1:18" ht="20.25" customHeight="1">
      <c r="A134" s="24">
        <v>6</v>
      </c>
      <c r="B134" s="248"/>
      <c r="C134" s="22">
        <v>3</v>
      </c>
      <c r="D134" s="63" t="s">
        <v>117</v>
      </c>
      <c r="E134" s="82" t="s">
        <v>122</v>
      </c>
      <c r="F134" s="26" t="s">
        <v>97</v>
      </c>
      <c r="G134" s="53" t="s">
        <v>34</v>
      </c>
      <c r="H134" s="54">
        <v>30</v>
      </c>
      <c r="I134" s="53">
        <v>20</v>
      </c>
      <c r="J134" s="54"/>
      <c r="K134" s="54"/>
      <c r="L134" s="54">
        <v>30</v>
      </c>
      <c r="M134" s="53"/>
      <c r="N134" s="53"/>
      <c r="O134" s="53">
        <v>20</v>
      </c>
      <c r="P134" s="158">
        <v>2</v>
      </c>
      <c r="Q134" s="158">
        <v>1.2</v>
      </c>
      <c r="R134" s="158">
        <v>0.8</v>
      </c>
    </row>
    <row r="135" spans="1:18" ht="21.75" customHeight="1">
      <c r="A135" s="24">
        <v>7</v>
      </c>
      <c r="B135" s="248"/>
      <c r="C135" s="22">
        <v>4</v>
      </c>
      <c r="D135" s="181" t="s">
        <v>126</v>
      </c>
      <c r="E135" s="56" t="s">
        <v>46</v>
      </c>
      <c r="F135" s="26" t="s">
        <v>97</v>
      </c>
      <c r="G135" s="54" t="s">
        <v>34</v>
      </c>
      <c r="H135" s="54">
        <v>30</v>
      </c>
      <c r="I135" s="54">
        <v>20</v>
      </c>
      <c r="J135" s="54">
        <v>30</v>
      </c>
      <c r="K135" s="54"/>
      <c r="L135" s="54"/>
      <c r="M135" s="54"/>
      <c r="N135" s="54"/>
      <c r="O135" s="54">
        <v>20</v>
      </c>
      <c r="P135" s="54">
        <v>2</v>
      </c>
      <c r="Q135" s="54">
        <v>1.2</v>
      </c>
      <c r="R135" s="54">
        <v>0.8</v>
      </c>
    </row>
    <row r="136" spans="1:18" ht="20.25" customHeight="1">
      <c r="A136" s="24">
        <v>8</v>
      </c>
      <c r="B136" s="236"/>
      <c r="C136" s="22">
        <v>4</v>
      </c>
      <c r="D136" s="63" t="s">
        <v>127</v>
      </c>
      <c r="E136" s="55" t="s">
        <v>47</v>
      </c>
      <c r="F136" s="26" t="s">
        <v>97</v>
      </c>
      <c r="G136" s="53" t="s">
        <v>36</v>
      </c>
      <c r="H136" s="53">
        <v>30</v>
      </c>
      <c r="I136" s="53">
        <v>45</v>
      </c>
      <c r="J136" s="54">
        <v>30</v>
      </c>
      <c r="K136" s="54"/>
      <c r="L136" s="54"/>
      <c r="M136" s="53"/>
      <c r="N136" s="53"/>
      <c r="O136" s="53">
        <v>45</v>
      </c>
      <c r="P136" s="158">
        <v>3</v>
      </c>
      <c r="Q136" s="158">
        <v>1.2000000000000002</v>
      </c>
      <c r="R136" s="158">
        <v>1.7999999999999998</v>
      </c>
    </row>
    <row r="137" spans="1:18" ht="12.75" customHeight="1">
      <c r="A137" s="241" t="s">
        <v>37</v>
      </c>
      <c r="B137" s="242"/>
      <c r="C137" s="242"/>
      <c r="D137" s="242"/>
      <c r="E137" s="242"/>
      <c r="F137" s="242"/>
      <c r="G137" s="243"/>
      <c r="H137" s="25">
        <f aca="true" t="shared" si="10" ref="H137:R137">SUM(H129:H136)</f>
        <v>210</v>
      </c>
      <c r="I137" s="25">
        <f t="shared" si="10"/>
        <v>225</v>
      </c>
      <c r="J137" s="25">
        <f t="shared" si="10"/>
        <v>120</v>
      </c>
      <c r="K137" s="25">
        <f t="shared" si="10"/>
        <v>60</v>
      </c>
      <c r="L137" s="25">
        <f t="shared" si="10"/>
        <v>30</v>
      </c>
      <c r="M137" s="25">
        <f t="shared" si="10"/>
        <v>0</v>
      </c>
      <c r="N137" s="25">
        <f t="shared" si="10"/>
        <v>0</v>
      </c>
      <c r="O137" s="25">
        <f t="shared" si="10"/>
        <v>225</v>
      </c>
      <c r="P137" s="25">
        <f t="shared" si="10"/>
        <v>18</v>
      </c>
      <c r="Q137" s="25">
        <f t="shared" si="10"/>
        <v>9</v>
      </c>
      <c r="R137" s="25">
        <f t="shared" si="10"/>
        <v>9</v>
      </c>
    </row>
    <row r="138" ht="12" customHeight="1"/>
    <row r="139" spans="1:18" ht="12.75" customHeight="1">
      <c r="A139" s="239" t="s">
        <v>162</v>
      </c>
      <c r="B139" s="239"/>
      <c r="C139" s="239"/>
      <c r="D139" s="239"/>
      <c r="E139" s="239"/>
      <c r="F139" s="239"/>
      <c r="G139" s="239"/>
      <c r="H139" s="239"/>
      <c r="I139" s="239"/>
      <c r="J139" s="239"/>
      <c r="K139" s="239"/>
      <c r="L139" s="239"/>
      <c r="M139" s="239"/>
      <c r="N139" s="239"/>
      <c r="O139" s="239"/>
      <c r="P139" s="239"/>
      <c r="Q139" s="239"/>
      <c r="R139" s="239"/>
    </row>
    <row r="140" spans="1:18" ht="15" customHeight="1">
      <c r="A140" s="230" t="s">
        <v>6</v>
      </c>
      <c r="B140" s="227" t="s">
        <v>9</v>
      </c>
      <c r="C140" s="227" t="s">
        <v>17</v>
      </c>
      <c r="D140" s="237" t="s">
        <v>15</v>
      </c>
      <c r="E140" s="228" t="s">
        <v>16</v>
      </c>
      <c r="F140" s="253" t="s">
        <v>49</v>
      </c>
      <c r="G140" s="238" t="s">
        <v>1</v>
      </c>
      <c r="H140" s="228" t="s">
        <v>2</v>
      </c>
      <c r="I140" s="228"/>
      <c r="J140" s="231"/>
      <c r="K140" s="231"/>
      <c r="L140" s="231"/>
      <c r="M140" s="231"/>
      <c r="N140" s="231"/>
      <c r="O140" s="231"/>
      <c r="P140" s="228" t="s">
        <v>0</v>
      </c>
      <c r="Q140" s="228"/>
      <c r="R140" s="228"/>
    </row>
    <row r="141" spans="1:18" ht="32.25" customHeight="1">
      <c r="A141" s="230"/>
      <c r="B141" s="240"/>
      <c r="C141" s="227"/>
      <c r="D141" s="238"/>
      <c r="E141" s="231"/>
      <c r="F141" s="253"/>
      <c r="G141" s="238"/>
      <c r="H141" s="229" t="s">
        <v>3</v>
      </c>
      <c r="I141" s="229"/>
      <c r="J141" s="231" t="s">
        <v>4</v>
      </c>
      <c r="K141" s="231"/>
      <c r="L141" s="231"/>
      <c r="M141" s="231"/>
      <c r="N141" s="231"/>
      <c r="O141" s="231"/>
      <c r="P141" s="229" t="s">
        <v>3</v>
      </c>
      <c r="Q141" s="228" t="s">
        <v>4</v>
      </c>
      <c r="R141" s="228"/>
    </row>
    <row r="142" spans="1:18" ht="47.25" customHeight="1">
      <c r="A142" s="230"/>
      <c r="B142" s="240"/>
      <c r="C142" s="227"/>
      <c r="D142" s="238"/>
      <c r="E142" s="231"/>
      <c r="F142" s="253"/>
      <c r="G142" s="238"/>
      <c r="H142" s="35" t="s">
        <v>215</v>
      </c>
      <c r="I142" s="36" t="s">
        <v>8</v>
      </c>
      <c r="J142" s="37" t="s">
        <v>243</v>
      </c>
      <c r="K142" s="37" t="s">
        <v>244</v>
      </c>
      <c r="L142" s="20" t="s">
        <v>97</v>
      </c>
      <c r="M142" s="37" t="s">
        <v>245</v>
      </c>
      <c r="N142" s="37" t="s">
        <v>51</v>
      </c>
      <c r="O142" s="38" t="s">
        <v>8</v>
      </c>
      <c r="P142" s="229"/>
      <c r="Q142" s="21" t="s">
        <v>7</v>
      </c>
      <c r="R142" s="38" t="s">
        <v>8</v>
      </c>
    </row>
    <row r="143" spans="1:18" ht="45" customHeight="1">
      <c r="A143" s="24">
        <v>1</v>
      </c>
      <c r="B143" s="235" t="s">
        <v>10</v>
      </c>
      <c r="C143" s="22">
        <v>2</v>
      </c>
      <c r="D143" s="181" t="s">
        <v>102</v>
      </c>
      <c r="E143" s="124" t="s">
        <v>107</v>
      </c>
      <c r="F143" s="26" t="s">
        <v>97</v>
      </c>
      <c r="G143" s="53" t="s">
        <v>34</v>
      </c>
      <c r="H143" s="54">
        <v>30</v>
      </c>
      <c r="I143" s="53">
        <v>20</v>
      </c>
      <c r="J143" s="54"/>
      <c r="K143" s="54"/>
      <c r="L143" s="54">
        <v>30</v>
      </c>
      <c r="M143" s="54"/>
      <c r="N143" s="53"/>
      <c r="O143" s="53">
        <v>20</v>
      </c>
      <c r="P143" s="158">
        <v>2</v>
      </c>
      <c r="Q143" s="158">
        <v>1.2</v>
      </c>
      <c r="R143" s="158">
        <v>0.8</v>
      </c>
    </row>
    <row r="144" spans="1:18" ht="23.25" customHeight="1">
      <c r="A144" s="24">
        <v>2</v>
      </c>
      <c r="B144" s="236"/>
      <c r="C144" s="22">
        <v>2</v>
      </c>
      <c r="D144" s="181" t="s">
        <v>187</v>
      </c>
      <c r="E144" s="124" t="s">
        <v>108</v>
      </c>
      <c r="F144" s="26" t="s">
        <v>97</v>
      </c>
      <c r="G144" s="53" t="s">
        <v>34</v>
      </c>
      <c r="H144" s="54">
        <v>30</v>
      </c>
      <c r="I144" s="54">
        <v>20</v>
      </c>
      <c r="J144" s="54"/>
      <c r="K144" s="54"/>
      <c r="L144" s="54">
        <v>30</v>
      </c>
      <c r="M144" s="54"/>
      <c r="N144" s="54"/>
      <c r="O144" s="54">
        <v>20</v>
      </c>
      <c r="P144" s="158">
        <v>2</v>
      </c>
      <c r="Q144" s="158">
        <v>1.2</v>
      </c>
      <c r="R144" s="158">
        <v>0.8</v>
      </c>
    </row>
    <row r="145" spans="1:18" ht="33.75" customHeight="1">
      <c r="A145" s="24">
        <v>3</v>
      </c>
      <c r="B145" s="235" t="s">
        <v>12</v>
      </c>
      <c r="C145" s="22">
        <v>3</v>
      </c>
      <c r="D145" s="181" t="s">
        <v>234</v>
      </c>
      <c r="E145" s="124" t="s">
        <v>123</v>
      </c>
      <c r="F145" s="26" t="s">
        <v>97</v>
      </c>
      <c r="G145" s="53" t="s">
        <v>34</v>
      </c>
      <c r="H145" s="54">
        <v>30</v>
      </c>
      <c r="I145" s="54">
        <v>45</v>
      </c>
      <c r="J145" s="54"/>
      <c r="K145" s="54"/>
      <c r="L145" s="54">
        <v>30</v>
      </c>
      <c r="M145" s="54"/>
      <c r="N145" s="54"/>
      <c r="O145" s="54">
        <v>45</v>
      </c>
      <c r="P145" s="158">
        <v>3</v>
      </c>
      <c r="Q145" s="158">
        <v>1.2000000000000002</v>
      </c>
      <c r="R145" s="158">
        <v>1.7999999999999998</v>
      </c>
    </row>
    <row r="146" spans="1:18" ht="42.75" customHeight="1">
      <c r="A146" s="24">
        <v>4</v>
      </c>
      <c r="B146" s="248"/>
      <c r="C146" s="22">
        <v>4</v>
      </c>
      <c r="D146" s="181" t="s">
        <v>128</v>
      </c>
      <c r="E146" s="148" t="s">
        <v>107</v>
      </c>
      <c r="F146" s="26" t="s">
        <v>97</v>
      </c>
      <c r="G146" s="53" t="s">
        <v>34</v>
      </c>
      <c r="H146" s="53">
        <v>30</v>
      </c>
      <c r="I146" s="53">
        <v>20</v>
      </c>
      <c r="J146" s="54"/>
      <c r="K146" s="54"/>
      <c r="L146" s="54">
        <v>30</v>
      </c>
      <c r="M146" s="53"/>
      <c r="N146" s="53"/>
      <c r="O146" s="53">
        <v>20</v>
      </c>
      <c r="P146" s="158">
        <v>2</v>
      </c>
      <c r="Q146" s="158">
        <v>1.2</v>
      </c>
      <c r="R146" s="158">
        <v>0.8</v>
      </c>
    </row>
    <row r="147" spans="1:18" ht="35.25" customHeight="1">
      <c r="A147" s="24">
        <v>5</v>
      </c>
      <c r="B147" s="236"/>
      <c r="C147" s="22">
        <v>4</v>
      </c>
      <c r="D147" s="183" t="s">
        <v>235</v>
      </c>
      <c r="E147" s="148" t="s">
        <v>123</v>
      </c>
      <c r="F147" s="26" t="s">
        <v>97</v>
      </c>
      <c r="G147" s="53" t="s">
        <v>36</v>
      </c>
      <c r="H147" s="53">
        <v>30</v>
      </c>
      <c r="I147" s="53">
        <v>45</v>
      </c>
      <c r="J147" s="54"/>
      <c r="K147" s="54"/>
      <c r="L147" s="54">
        <v>30</v>
      </c>
      <c r="M147" s="53"/>
      <c r="N147" s="53"/>
      <c r="O147" s="53">
        <v>45</v>
      </c>
      <c r="P147" s="158">
        <v>3</v>
      </c>
      <c r="Q147" s="158">
        <v>1.2000000000000002</v>
      </c>
      <c r="R147" s="158">
        <v>1.7999999999999998</v>
      </c>
    </row>
    <row r="148" spans="1:18" ht="32.25" customHeight="1">
      <c r="A148" s="60">
        <v>6</v>
      </c>
      <c r="B148" s="235" t="s">
        <v>22</v>
      </c>
      <c r="C148" s="110">
        <v>5</v>
      </c>
      <c r="D148" s="181" t="s">
        <v>191</v>
      </c>
      <c r="E148" s="124" t="s">
        <v>142</v>
      </c>
      <c r="F148" s="26" t="s">
        <v>97</v>
      </c>
      <c r="G148" s="53" t="s">
        <v>34</v>
      </c>
      <c r="H148" s="54">
        <v>30</v>
      </c>
      <c r="I148" s="54">
        <v>20</v>
      </c>
      <c r="J148" s="54"/>
      <c r="K148" s="54">
        <v>30</v>
      </c>
      <c r="L148" s="54"/>
      <c r="M148" s="54"/>
      <c r="N148" s="54"/>
      <c r="O148" s="54">
        <v>20</v>
      </c>
      <c r="P148" s="54">
        <v>2</v>
      </c>
      <c r="Q148" s="158">
        <v>1.2</v>
      </c>
      <c r="R148" s="158">
        <v>0.8</v>
      </c>
    </row>
    <row r="149" spans="1:18" ht="33" customHeight="1">
      <c r="A149" s="24">
        <v>7</v>
      </c>
      <c r="B149" s="248"/>
      <c r="C149" s="22">
        <v>5</v>
      </c>
      <c r="D149" s="181" t="s">
        <v>238</v>
      </c>
      <c r="E149" s="148" t="s">
        <v>143</v>
      </c>
      <c r="F149" s="26" t="s">
        <v>97</v>
      </c>
      <c r="G149" s="53" t="s">
        <v>36</v>
      </c>
      <c r="H149" s="53">
        <v>30</v>
      </c>
      <c r="I149" s="53">
        <v>45</v>
      </c>
      <c r="J149" s="54"/>
      <c r="K149" s="54">
        <v>30</v>
      </c>
      <c r="L149" s="54"/>
      <c r="M149" s="53"/>
      <c r="N149" s="53"/>
      <c r="O149" s="53">
        <v>45</v>
      </c>
      <c r="P149" s="54">
        <v>3</v>
      </c>
      <c r="Q149" s="158">
        <v>1.2000000000000002</v>
      </c>
      <c r="R149" s="158">
        <v>1.7999999999999998</v>
      </c>
    </row>
    <row r="150" spans="1:18" ht="42.75" customHeight="1">
      <c r="A150" s="24">
        <v>8</v>
      </c>
      <c r="B150" s="248"/>
      <c r="C150" s="22">
        <v>6</v>
      </c>
      <c r="D150" s="181" t="s">
        <v>151</v>
      </c>
      <c r="E150" s="148" t="s">
        <v>107</v>
      </c>
      <c r="F150" s="26" t="s">
        <v>97</v>
      </c>
      <c r="G150" s="53" t="s">
        <v>34</v>
      </c>
      <c r="H150" s="54">
        <v>30</v>
      </c>
      <c r="I150" s="54">
        <v>20</v>
      </c>
      <c r="J150" s="54"/>
      <c r="K150" s="54"/>
      <c r="L150" s="54">
        <v>30</v>
      </c>
      <c r="M150" s="54"/>
      <c r="N150" s="54"/>
      <c r="O150" s="54">
        <v>20</v>
      </c>
      <c r="P150" s="158">
        <v>2</v>
      </c>
      <c r="Q150" s="158">
        <v>1.2</v>
      </c>
      <c r="R150" s="158">
        <v>0.8</v>
      </c>
    </row>
    <row r="151" spans="1:18" ht="36" customHeight="1">
      <c r="A151" s="24">
        <v>9</v>
      </c>
      <c r="B151" s="248"/>
      <c r="C151" s="22">
        <v>6</v>
      </c>
      <c r="D151" s="181" t="s">
        <v>194</v>
      </c>
      <c r="E151" s="148" t="s">
        <v>157</v>
      </c>
      <c r="F151" s="26" t="s">
        <v>97</v>
      </c>
      <c r="G151" s="53" t="s">
        <v>34</v>
      </c>
      <c r="H151" s="54">
        <v>30</v>
      </c>
      <c r="I151" s="54">
        <v>20</v>
      </c>
      <c r="J151" s="54"/>
      <c r="K151" s="54"/>
      <c r="L151" s="54">
        <v>30</v>
      </c>
      <c r="M151" s="54"/>
      <c r="N151" s="54"/>
      <c r="O151" s="54">
        <v>20</v>
      </c>
      <c r="P151" s="54">
        <v>2</v>
      </c>
      <c r="Q151" s="54">
        <v>1.2</v>
      </c>
      <c r="R151" s="54">
        <v>0.8</v>
      </c>
    </row>
    <row r="152" spans="1:18" ht="12.75" customHeight="1">
      <c r="A152" s="241" t="s">
        <v>37</v>
      </c>
      <c r="B152" s="242"/>
      <c r="C152" s="242"/>
      <c r="D152" s="242"/>
      <c r="E152" s="242"/>
      <c r="F152" s="242"/>
      <c r="G152" s="243"/>
      <c r="H152" s="25">
        <f aca="true" t="shared" si="11" ref="H152:R152">SUM(H143:H151)</f>
        <v>270</v>
      </c>
      <c r="I152" s="25">
        <f t="shared" si="11"/>
        <v>255</v>
      </c>
      <c r="J152" s="25">
        <f t="shared" si="11"/>
        <v>0</v>
      </c>
      <c r="K152" s="25">
        <f t="shared" si="11"/>
        <v>60</v>
      </c>
      <c r="L152" s="25">
        <f t="shared" si="11"/>
        <v>210</v>
      </c>
      <c r="M152" s="25">
        <f t="shared" si="11"/>
        <v>0</v>
      </c>
      <c r="N152" s="25">
        <f t="shared" si="11"/>
        <v>0</v>
      </c>
      <c r="O152" s="25">
        <f t="shared" si="11"/>
        <v>255</v>
      </c>
      <c r="P152" s="25">
        <f t="shared" si="11"/>
        <v>21</v>
      </c>
      <c r="Q152" s="25">
        <f t="shared" si="11"/>
        <v>10.799999999999999</v>
      </c>
      <c r="R152" s="25">
        <f t="shared" si="11"/>
        <v>10.200000000000001</v>
      </c>
    </row>
    <row r="153" ht="12.75" customHeight="1"/>
    <row r="154" spans="1:18" ht="12.75" customHeight="1">
      <c r="A154" s="239" t="s">
        <v>163</v>
      </c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</row>
    <row r="155" spans="1:18" ht="12.75" customHeight="1">
      <c r="A155" s="230" t="s">
        <v>6</v>
      </c>
      <c r="B155" s="227" t="s">
        <v>9</v>
      </c>
      <c r="C155" s="227" t="s">
        <v>17</v>
      </c>
      <c r="D155" s="237" t="s">
        <v>15</v>
      </c>
      <c r="E155" s="228" t="s">
        <v>16</v>
      </c>
      <c r="F155" s="232" t="s">
        <v>49</v>
      </c>
      <c r="G155" s="238" t="s">
        <v>1</v>
      </c>
      <c r="H155" s="228" t="s">
        <v>2</v>
      </c>
      <c r="I155" s="228"/>
      <c r="J155" s="231"/>
      <c r="K155" s="231"/>
      <c r="L155" s="231"/>
      <c r="M155" s="231"/>
      <c r="N155" s="231"/>
      <c r="O155" s="231"/>
      <c r="P155" s="228" t="s">
        <v>0</v>
      </c>
      <c r="Q155" s="228"/>
      <c r="R155" s="228"/>
    </row>
    <row r="156" spans="1:18" ht="31.5" customHeight="1">
      <c r="A156" s="230"/>
      <c r="B156" s="240"/>
      <c r="C156" s="227"/>
      <c r="D156" s="238"/>
      <c r="E156" s="231"/>
      <c r="F156" s="233"/>
      <c r="G156" s="238"/>
      <c r="H156" s="229" t="s">
        <v>3</v>
      </c>
      <c r="I156" s="229"/>
      <c r="J156" s="231" t="s">
        <v>4</v>
      </c>
      <c r="K156" s="231"/>
      <c r="L156" s="231"/>
      <c r="M156" s="231"/>
      <c r="N156" s="231"/>
      <c r="O156" s="231"/>
      <c r="P156" s="229" t="s">
        <v>3</v>
      </c>
      <c r="Q156" s="228" t="s">
        <v>4</v>
      </c>
      <c r="R156" s="228"/>
    </row>
    <row r="157" spans="1:18" ht="46.5" customHeight="1">
      <c r="A157" s="230"/>
      <c r="B157" s="240"/>
      <c r="C157" s="227"/>
      <c r="D157" s="238"/>
      <c r="E157" s="231"/>
      <c r="F157" s="234"/>
      <c r="G157" s="238"/>
      <c r="H157" s="35" t="s">
        <v>215</v>
      </c>
      <c r="I157" s="36" t="s">
        <v>8</v>
      </c>
      <c r="J157" s="37" t="s">
        <v>243</v>
      </c>
      <c r="K157" s="37" t="s">
        <v>244</v>
      </c>
      <c r="L157" s="20" t="s">
        <v>97</v>
      </c>
      <c r="M157" s="37" t="s">
        <v>245</v>
      </c>
      <c r="N157" s="37" t="s">
        <v>51</v>
      </c>
      <c r="O157" s="38" t="s">
        <v>8</v>
      </c>
      <c r="P157" s="229"/>
      <c r="Q157" s="21" t="s">
        <v>7</v>
      </c>
      <c r="R157" s="38" t="s">
        <v>8</v>
      </c>
    </row>
    <row r="158" spans="1:18" ht="14.25" customHeight="1">
      <c r="A158" s="23">
        <v>1</v>
      </c>
      <c r="B158" s="235" t="s">
        <v>10</v>
      </c>
      <c r="C158" s="22">
        <v>1</v>
      </c>
      <c r="D158" s="68" t="s">
        <v>82</v>
      </c>
      <c r="E158" s="56" t="s">
        <v>182</v>
      </c>
      <c r="F158" s="28" t="s">
        <v>98</v>
      </c>
      <c r="G158" s="54" t="s">
        <v>36</v>
      </c>
      <c r="H158" s="53">
        <v>30</v>
      </c>
      <c r="I158" s="54">
        <v>45</v>
      </c>
      <c r="J158" s="54"/>
      <c r="K158" s="54"/>
      <c r="L158" s="54">
        <v>30</v>
      </c>
      <c r="M158" s="54"/>
      <c r="N158" s="54"/>
      <c r="O158" s="54">
        <v>45</v>
      </c>
      <c r="P158" s="54">
        <v>3</v>
      </c>
      <c r="Q158" s="158">
        <v>1.2000000000000002</v>
      </c>
      <c r="R158" s="158">
        <v>1.7999999999999998</v>
      </c>
    </row>
    <row r="159" spans="1:18" ht="12.75" customHeight="1">
      <c r="A159" s="23">
        <v>2</v>
      </c>
      <c r="B159" s="248"/>
      <c r="C159" s="22">
        <v>1</v>
      </c>
      <c r="D159" s="63" t="s">
        <v>83</v>
      </c>
      <c r="E159" s="250" t="s">
        <v>91</v>
      </c>
      <c r="F159" s="286" t="s">
        <v>98</v>
      </c>
      <c r="G159" s="53" t="s">
        <v>36</v>
      </c>
      <c r="H159" s="54">
        <v>15</v>
      </c>
      <c r="I159" s="54">
        <v>25</v>
      </c>
      <c r="J159" s="54">
        <v>15</v>
      </c>
      <c r="K159" s="54"/>
      <c r="L159" s="54"/>
      <c r="M159" s="54"/>
      <c r="N159" s="54"/>
      <c r="O159" s="54">
        <v>25</v>
      </c>
      <c r="P159" s="54">
        <v>2</v>
      </c>
      <c r="Q159" s="158">
        <v>1</v>
      </c>
      <c r="R159" s="158">
        <v>1</v>
      </c>
    </row>
    <row r="160" spans="1:18" ht="15" customHeight="1">
      <c r="A160" s="23">
        <v>3</v>
      </c>
      <c r="B160" s="248"/>
      <c r="C160" s="22">
        <v>1</v>
      </c>
      <c r="D160" s="63" t="s">
        <v>84</v>
      </c>
      <c r="E160" s="250"/>
      <c r="F160" s="286"/>
      <c r="G160" s="54" t="s">
        <v>35</v>
      </c>
      <c r="H160" s="54">
        <v>15</v>
      </c>
      <c r="I160" s="54">
        <v>25</v>
      </c>
      <c r="J160" s="54"/>
      <c r="K160" s="54">
        <v>15</v>
      </c>
      <c r="L160" s="54"/>
      <c r="M160" s="54"/>
      <c r="N160" s="54"/>
      <c r="O160" s="54">
        <v>25</v>
      </c>
      <c r="P160" s="54">
        <v>2</v>
      </c>
      <c r="Q160" s="158">
        <v>1</v>
      </c>
      <c r="R160" s="158">
        <v>1</v>
      </c>
    </row>
    <row r="161" spans="1:18" ht="12.75" customHeight="1">
      <c r="A161" s="23">
        <v>4</v>
      </c>
      <c r="B161" s="236"/>
      <c r="C161" s="22">
        <v>2</v>
      </c>
      <c r="D161" s="183" t="s">
        <v>232</v>
      </c>
      <c r="E161" s="55" t="s">
        <v>109</v>
      </c>
      <c r="F161" s="28" t="s">
        <v>98</v>
      </c>
      <c r="G161" s="54" t="s">
        <v>36</v>
      </c>
      <c r="H161" s="54">
        <v>30</v>
      </c>
      <c r="I161" s="53">
        <v>45</v>
      </c>
      <c r="J161" s="54"/>
      <c r="K161" s="54"/>
      <c r="L161" s="54">
        <v>30</v>
      </c>
      <c r="M161" s="54"/>
      <c r="N161" s="53"/>
      <c r="O161" s="53">
        <v>45</v>
      </c>
      <c r="P161" s="158">
        <v>3</v>
      </c>
      <c r="Q161" s="158">
        <v>1.2000000000000002</v>
      </c>
      <c r="R161" s="158">
        <v>1.7999999999999998</v>
      </c>
    </row>
    <row r="162" spans="1:18" ht="12.75" customHeight="1">
      <c r="A162" s="61">
        <v>5</v>
      </c>
      <c r="B162" s="8" t="s">
        <v>12</v>
      </c>
      <c r="C162" s="22">
        <v>4</v>
      </c>
      <c r="D162" s="63" t="s">
        <v>129</v>
      </c>
      <c r="E162" s="56" t="s">
        <v>133</v>
      </c>
      <c r="F162" s="28" t="s">
        <v>98</v>
      </c>
      <c r="G162" s="54" t="s">
        <v>34</v>
      </c>
      <c r="H162" s="53">
        <v>30</v>
      </c>
      <c r="I162" s="53">
        <v>20</v>
      </c>
      <c r="J162" s="54">
        <v>30</v>
      </c>
      <c r="K162" s="54"/>
      <c r="L162" s="54"/>
      <c r="M162" s="53"/>
      <c r="N162" s="53"/>
      <c r="O162" s="53">
        <v>20</v>
      </c>
      <c r="P162" s="158">
        <v>2</v>
      </c>
      <c r="Q162" s="158">
        <v>1.2</v>
      </c>
      <c r="R162" s="158">
        <v>0.8</v>
      </c>
    </row>
    <row r="163" spans="1:18" ht="32.25" customHeight="1">
      <c r="A163" s="23">
        <v>6</v>
      </c>
      <c r="B163" s="117" t="s">
        <v>22</v>
      </c>
      <c r="C163" s="22">
        <v>5</v>
      </c>
      <c r="D163" s="63" t="s">
        <v>136</v>
      </c>
      <c r="E163" s="56" t="s">
        <v>144</v>
      </c>
      <c r="F163" s="28" t="s">
        <v>98</v>
      </c>
      <c r="G163" s="53" t="s">
        <v>35</v>
      </c>
      <c r="H163" s="53">
        <v>15</v>
      </c>
      <c r="I163" s="53">
        <v>25</v>
      </c>
      <c r="J163" s="54"/>
      <c r="K163" s="54">
        <v>15</v>
      </c>
      <c r="L163" s="54"/>
      <c r="M163" s="53"/>
      <c r="N163" s="53"/>
      <c r="O163" s="53">
        <v>25</v>
      </c>
      <c r="P163" s="54">
        <v>2</v>
      </c>
      <c r="Q163" s="158">
        <v>1</v>
      </c>
      <c r="R163" s="158">
        <v>1</v>
      </c>
    </row>
    <row r="164" spans="1:18" ht="12.75" customHeight="1">
      <c r="A164" s="241" t="s">
        <v>37</v>
      </c>
      <c r="B164" s="242"/>
      <c r="C164" s="242"/>
      <c r="D164" s="242"/>
      <c r="E164" s="242"/>
      <c r="F164" s="242"/>
      <c r="G164" s="243"/>
      <c r="H164" s="25">
        <f aca="true" t="shared" si="12" ref="H164:R164">SUM(H158:H163)</f>
        <v>135</v>
      </c>
      <c r="I164" s="25">
        <f t="shared" si="12"/>
        <v>185</v>
      </c>
      <c r="J164" s="25">
        <f t="shared" si="12"/>
        <v>45</v>
      </c>
      <c r="K164" s="25">
        <f t="shared" si="12"/>
        <v>30</v>
      </c>
      <c r="L164" s="25">
        <f t="shared" si="12"/>
        <v>60</v>
      </c>
      <c r="M164" s="25">
        <f t="shared" si="12"/>
        <v>0</v>
      </c>
      <c r="N164" s="25">
        <f t="shared" si="12"/>
        <v>0</v>
      </c>
      <c r="O164" s="25">
        <f t="shared" si="12"/>
        <v>185</v>
      </c>
      <c r="P164" s="25">
        <f t="shared" si="12"/>
        <v>14</v>
      </c>
      <c r="Q164" s="25">
        <f t="shared" si="12"/>
        <v>6.6000000000000005</v>
      </c>
      <c r="R164" s="25">
        <f t="shared" si="12"/>
        <v>7.3999999999999995</v>
      </c>
    </row>
    <row r="165" spans="1:18" ht="12.75" customHeight="1">
      <c r="A165" s="4"/>
      <c r="B165" s="18"/>
      <c r="C165" s="18"/>
      <c r="D165" s="13"/>
      <c r="E165" s="10"/>
      <c r="F165" s="10"/>
      <c r="G165" s="4"/>
      <c r="H165" s="11"/>
      <c r="I165" s="11"/>
      <c r="J165" s="11"/>
      <c r="K165" s="11"/>
      <c r="L165" s="11"/>
      <c r="M165" s="11"/>
      <c r="N165" s="11"/>
      <c r="O165" s="11"/>
      <c r="P165" s="12"/>
      <c r="Q165" s="12"/>
      <c r="R165" s="12"/>
    </row>
    <row r="166" spans="1:18" ht="12.75" customHeight="1">
      <c r="A166" s="239" t="s">
        <v>164</v>
      </c>
      <c r="B166" s="239"/>
      <c r="C166" s="239"/>
      <c r="D166" s="239"/>
      <c r="E166" s="239"/>
      <c r="F166" s="239"/>
      <c r="G166" s="239"/>
      <c r="H166" s="239"/>
      <c r="I166" s="239"/>
      <c r="J166" s="239"/>
      <c r="K166" s="239"/>
      <c r="L166" s="239"/>
      <c r="M166" s="239"/>
      <c r="N166" s="239"/>
      <c r="O166" s="239"/>
      <c r="P166" s="239"/>
      <c r="Q166" s="239"/>
      <c r="R166" s="239"/>
    </row>
    <row r="167" spans="1:18" ht="11.25" customHeight="1">
      <c r="A167" s="230" t="s">
        <v>6</v>
      </c>
      <c r="B167" s="227" t="s">
        <v>9</v>
      </c>
      <c r="C167" s="227" t="s">
        <v>17</v>
      </c>
      <c r="D167" s="237" t="s">
        <v>15</v>
      </c>
      <c r="E167" s="228" t="s">
        <v>16</v>
      </c>
      <c r="F167" s="232" t="s">
        <v>49</v>
      </c>
      <c r="G167" s="238" t="s">
        <v>1</v>
      </c>
      <c r="H167" s="228" t="s">
        <v>2</v>
      </c>
      <c r="I167" s="228"/>
      <c r="J167" s="231"/>
      <c r="K167" s="231"/>
      <c r="L167" s="231"/>
      <c r="M167" s="231"/>
      <c r="N167" s="231"/>
      <c r="O167" s="231"/>
      <c r="P167" s="228" t="s">
        <v>0</v>
      </c>
      <c r="Q167" s="228"/>
      <c r="R167" s="228"/>
    </row>
    <row r="168" spans="1:18" ht="30" customHeight="1">
      <c r="A168" s="230"/>
      <c r="B168" s="240"/>
      <c r="C168" s="227"/>
      <c r="D168" s="238"/>
      <c r="E168" s="231"/>
      <c r="F168" s="233"/>
      <c r="G168" s="238"/>
      <c r="H168" s="229" t="s">
        <v>3</v>
      </c>
      <c r="I168" s="229"/>
      <c r="J168" s="231" t="s">
        <v>4</v>
      </c>
      <c r="K168" s="231"/>
      <c r="L168" s="231"/>
      <c r="M168" s="231"/>
      <c r="N168" s="231"/>
      <c r="O168" s="231"/>
      <c r="P168" s="229" t="s">
        <v>3</v>
      </c>
      <c r="Q168" s="228" t="s">
        <v>4</v>
      </c>
      <c r="R168" s="228"/>
    </row>
    <row r="169" spans="1:18" ht="48" customHeight="1">
      <c r="A169" s="230"/>
      <c r="B169" s="240"/>
      <c r="C169" s="227"/>
      <c r="D169" s="238"/>
      <c r="E169" s="231"/>
      <c r="F169" s="234"/>
      <c r="G169" s="238"/>
      <c r="H169" s="35" t="s">
        <v>215</v>
      </c>
      <c r="I169" s="36" t="s">
        <v>8</v>
      </c>
      <c r="J169" s="37" t="s">
        <v>243</v>
      </c>
      <c r="K169" s="37" t="s">
        <v>244</v>
      </c>
      <c r="L169" s="20" t="s">
        <v>97</v>
      </c>
      <c r="M169" s="37" t="s">
        <v>245</v>
      </c>
      <c r="N169" s="37" t="s">
        <v>51</v>
      </c>
      <c r="O169" s="38" t="s">
        <v>8</v>
      </c>
      <c r="P169" s="229"/>
      <c r="Q169" s="21" t="s">
        <v>7</v>
      </c>
      <c r="R169" s="38" t="s">
        <v>8</v>
      </c>
    </row>
    <row r="170" spans="1:18" ht="44.25" customHeight="1">
      <c r="A170" s="24">
        <v>1</v>
      </c>
      <c r="B170" s="8" t="s">
        <v>10</v>
      </c>
      <c r="C170" s="22">
        <v>2</v>
      </c>
      <c r="D170" s="185" t="s">
        <v>188</v>
      </c>
      <c r="E170" s="182" t="s">
        <v>110</v>
      </c>
      <c r="F170" s="179" t="s">
        <v>98</v>
      </c>
      <c r="G170" s="81" t="s">
        <v>34</v>
      </c>
      <c r="H170" s="94">
        <v>30</v>
      </c>
      <c r="I170" s="133">
        <v>20</v>
      </c>
      <c r="J170" s="96"/>
      <c r="K170" s="71">
        <v>30</v>
      </c>
      <c r="L170" s="71"/>
      <c r="M170" s="71"/>
      <c r="N170" s="102"/>
      <c r="O170" s="133">
        <v>20</v>
      </c>
      <c r="P170" s="162">
        <v>2</v>
      </c>
      <c r="Q170" s="164">
        <v>1.2</v>
      </c>
      <c r="R170" s="164">
        <v>0.8</v>
      </c>
    </row>
    <row r="171" spans="1:18" ht="33" customHeight="1">
      <c r="A171" s="24">
        <v>2</v>
      </c>
      <c r="B171" s="118" t="s">
        <v>22</v>
      </c>
      <c r="C171" s="22">
        <v>5</v>
      </c>
      <c r="D171" s="181" t="s">
        <v>192</v>
      </c>
      <c r="E171" s="124" t="s">
        <v>145</v>
      </c>
      <c r="F171" s="28" t="s">
        <v>98</v>
      </c>
      <c r="G171" s="53" t="s">
        <v>35</v>
      </c>
      <c r="H171" s="53">
        <v>15</v>
      </c>
      <c r="I171" s="53">
        <v>25</v>
      </c>
      <c r="J171" s="54">
        <v>15</v>
      </c>
      <c r="K171" s="54"/>
      <c r="L171" s="54"/>
      <c r="M171" s="53"/>
      <c r="N171" s="53"/>
      <c r="O171" s="53">
        <v>25</v>
      </c>
      <c r="P171" s="54">
        <v>2</v>
      </c>
      <c r="Q171" s="54">
        <v>1</v>
      </c>
      <c r="R171" s="54">
        <v>1</v>
      </c>
    </row>
    <row r="172" spans="1:18" ht="12.75" customHeight="1">
      <c r="A172" s="241" t="s">
        <v>37</v>
      </c>
      <c r="B172" s="242"/>
      <c r="C172" s="242"/>
      <c r="D172" s="242"/>
      <c r="E172" s="242"/>
      <c r="F172" s="242"/>
      <c r="G172" s="243"/>
      <c r="H172" s="25">
        <f aca="true" t="shared" si="13" ref="H172:R172">SUM(H170:H171)</f>
        <v>45</v>
      </c>
      <c r="I172" s="25">
        <f t="shared" si="13"/>
        <v>45</v>
      </c>
      <c r="J172" s="25">
        <f t="shared" si="13"/>
        <v>15</v>
      </c>
      <c r="K172" s="25">
        <f t="shared" si="13"/>
        <v>30</v>
      </c>
      <c r="L172" s="25">
        <f t="shared" si="13"/>
        <v>0</v>
      </c>
      <c r="M172" s="25">
        <f t="shared" si="13"/>
        <v>0</v>
      </c>
      <c r="N172" s="25">
        <f t="shared" si="13"/>
        <v>0</v>
      </c>
      <c r="O172" s="25">
        <f t="shared" si="13"/>
        <v>45</v>
      </c>
      <c r="P172" s="25">
        <f t="shared" si="13"/>
        <v>4</v>
      </c>
      <c r="Q172" s="25">
        <f t="shared" si="13"/>
        <v>2.2</v>
      </c>
      <c r="R172" s="25">
        <f t="shared" si="13"/>
        <v>1.8</v>
      </c>
    </row>
    <row r="173" spans="1:18" ht="12.75" customHeight="1">
      <c r="A173" s="4"/>
      <c r="B173" s="18"/>
      <c r="C173" s="18"/>
      <c r="D173" s="13"/>
      <c r="E173" s="19"/>
      <c r="F173" s="19"/>
      <c r="G173" s="16"/>
      <c r="H173" s="11"/>
      <c r="I173" s="11"/>
      <c r="J173" s="11"/>
      <c r="K173" s="11"/>
      <c r="L173" s="11"/>
      <c r="M173" s="11"/>
      <c r="N173" s="11"/>
      <c r="O173" s="11"/>
      <c r="P173" s="12"/>
      <c r="Q173" s="12"/>
      <c r="R173" s="12"/>
    </row>
    <row r="174" spans="1:18" ht="12.75" customHeight="1">
      <c r="A174" s="239" t="s">
        <v>166</v>
      </c>
      <c r="B174" s="239"/>
      <c r="C174" s="239"/>
      <c r="D174" s="239"/>
      <c r="E174" s="239"/>
      <c r="F174" s="239"/>
      <c r="G174" s="239"/>
      <c r="H174" s="239"/>
      <c r="I174" s="239"/>
      <c r="J174" s="239"/>
      <c r="K174" s="239"/>
      <c r="L174" s="239"/>
      <c r="M174" s="239"/>
      <c r="N174" s="239"/>
      <c r="O174" s="239"/>
      <c r="P174" s="239"/>
      <c r="Q174" s="239"/>
      <c r="R174" s="239"/>
    </row>
    <row r="175" spans="1:18" ht="12.75" customHeight="1">
      <c r="A175" s="230" t="s">
        <v>6</v>
      </c>
      <c r="B175" s="227" t="s">
        <v>9</v>
      </c>
      <c r="C175" s="227" t="s">
        <v>17</v>
      </c>
      <c r="D175" s="237" t="s">
        <v>15</v>
      </c>
      <c r="E175" s="228" t="s">
        <v>16</v>
      </c>
      <c r="F175" s="232" t="s">
        <v>49</v>
      </c>
      <c r="G175" s="238" t="s">
        <v>1</v>
      </c>
      <c r="H175" s="228" t="s">
        <v>2</v>
      </c>
      <c r="I175" s="228"/>
      <c r="J175" s="231"/>
      <c r="K175" s="231"/>
      <c r="L175" s="231"/>
      <c r="M175" s="231"/>
      <c r="N175" s="231"/>
      <c r="O175" s="231"/>
      <c r="P175" s="228" t="s">
        <v>0</v>
      </c>
      <c r="Q175" s="228"/>
      <c r="R175" s="228"/>
    </row>
    <row r="176" spans="1:18" ht="28.5" customHeight="1">
      <c r="A176" s="230"/>
      <c r="B176" s="240"/>
      <c r="C176" s="227"/>
      <c r="D176" s="238"/>
      <c r="E176" s="231"/>
      <c r="F176" s="233"/>
      <c r="G176" s="238"/>
      <c r="H176" s="229" t="s">
        <v>3</v>
      </c>
      <c r="I176" s="229"/>
      <c r="J176" s="231" t="s">
        <v>4</v>
      </c>
      <c r="K176" s="231"/>
      <c r="L176" s="231"/>
      <c r="M176" s="231"/>
      <c r="N176" s="231"/>
      <c r="O176" s="231"/>
      <c r="P176" s="229" t="s">
        <v>3</v>
      </c>
      <c r="Q176" s="228" t="s">
        <v>4</v>
      </c>
      <c r="R176" s="228"/>
    </row>
    <row r="177" spans="1:18" ht="45" customHeight="1">
      <c r="A177" s="230"/>
      <c r="B177" s="240"/>
      <c r="C177" s="227"/>
      <c r="D177" s="238"/>
      <c r="E177" s="231"/>
      <c r="F177" s="234"/>
      <c r="G177" s="238"/>
      <c r="H177" s="35" t="s">
        <v>215</v>
      </c>
      <c r="I177" s="36" t="s">
        <v>8</v>
      </c>
      <c r="J177" s="37" t="s">
        <v>243</v>
      </c>
      <c r="K177" s="37" t="s">
        <v>244</v>
      </c>
      <c r="L177" s="20" t="s">
        <v>97</v>
      </c>
      <c r="M177" s="37" t="s">
        <v>245</v>
      </c>
      <c r="N177" s="37" t="s">
        <v>51</v>
      </c>
      <c r="O177" s="38" t="s">
        <v>8</v>
      </c>
      <c r="P177" s="229"/>
      <c r="Q177" s="21" t="s">
        <v>7</v>
      </c>
      <c r="R177" s="38" t="s">
        <v>8</v>
      </c>
    </row>
    <row r="178" spans="1:18" ht="12.75" customHeight="1">
      <c r="A178" s="23">
        <v>1</v>
      </c>
      <c r="B178" s="235" t="s">
        <v>10</v>
      </c>
      <c r="C178" s="22">
        <v>1</v>
      </c>
      <c r="D178" s="63" t="s">
        <v>85</v>
      </c>
      <c r="E178" s="55" t="s">
        <v>92</v>
      </c>
      <c r="F178" s="27" t="s">
        <v>99</v>
      </c>
      <c r="G178" s="54" t="s">
        <v>34</v>
      </c>
      <c r="H178" s="54">
        <v>30</v>
      </c>
      <c r="I178" s="54">
        <v>20</v>
      </c>
      <c r="J178" s="54"/>
      <c r="K178" s="54">
        <v>30</v>
      </c>
      <c r="L178" s="54"/>
      <c r="M178" s="54"/>
      <c r="N178" s="54"/>
      <c r="O178" s="54">
        <v>20</v>
      </c>
      <c r="P178" s="54">
        <v>2</v>
      </c>
      <c r="Q178" s="158">
        <v>1.2</v>
      </c>
      <c r="R178" s="158">
        <v>0.8</v>
      </c>
    </row>
    <row r="179" spans="1:18" ht="21.75" customHeight="1">
      <c r="A179" s="24">
        <v>2</v>
      </c>
      <c r="B179" s="248"/>
      <c r="C179" s="22">
        <v>1</v>
      </c>
      <c r="D179" s="63" t="s">
        <v>86</v>
      </c>
      <c r="E179" s="56" t="s">
        <v>93</v>
      </c>
      <c r="F179" s="27" t="s">
        <v>99</v>
      </c>
      <c r="G179" s="54" t="s">
        <v>35</v>
      </c>
      <c r="H179" s="54">
        <v>30</v>
      </c>
      <c r="I179" s="54">
        <v>20</v>
      </c>
      <c r="J179" s="54"/>
      <c r="K179" s="54">
        <v>30</v>
      </c>
      <c r="L179" s="54"/>
      <c r="M179" s="54"/>
      <c r="N179" s="54"/>
      <c r="O179" s="54">
        <v>20</v>
      </c>
      <c r="P179" s="54">
        <v>2</v>
      </c>
      <c r="Q179" s="158">
        <v>1.2</v>
      </c>
      <c r="R179" s="158">
        <v>0.8</v>
      </c>
    </row>
    <row r="180" spans="1:18" ht="12.75" customHeight="1">
      <c r="A180" s="24">
        <v>3</v>
      </c>
      <c r="B180" s="248"/>
      <c r="C180" s="22">
        <v>2</v>
      </c>
      <c r="D180" s="181" t="s">
        <v>103</v>
      </c>
      <c r="E180" s="55" t="s">
        <v>111</v>
      </c>
      <c r="F180" s="27" t="s">
        <v>99</v>
      </c>
      <c r="G180" s="54" t="s">
        <v>36</v>
      </c>
      <c r="H180" s="54">
        <v>30</v>
      </c>
      <c r="I180" s="53">
        <v>45</v>
      </c>
      <c r="J180" s="54">
        <v>30</v>
      </c>
      <c r="K180" s="54"/>
      <c r="L180" s="54"/>
      <c r="M180" s="54"/>
      <c r="N180" s="53"/>
      <c r="O180" s="53">
        <v>45</v>
      </c>
      <c r="P180" s="158">
        <v>3</v>
      </c>
      <c r="Q180" s="158">
        <v>1.2000000000000002</v>
      </c>
      <c r="R180" s="158">
        <v>1.7999999999999998</v>
      </c>
    </row>
    <row r="181" spans="1:18" ht="12.75" customHeight="1">
      <c r="A181" s="24">
        <v>4</v>
      </c>
      <c r="B181" s="236"/>
      <c r="C181" s="22">
        <v>2</v>
      </c>
      <c r="D181" s="183" t="s">
        <v>233</v>
      </c>
      <c r="E181" s="56" t="s">
        <v>112</v>
      </c>
      <c r="F181" s="27" t="s">
        <v>99</v>
      </c>
      <c r="G181" s="54" t="s">
        <v>36</v>
      </c>
      <c r="H181" s="54">
        <v>30</v>
      </c>
      <c r="I181" s="54">
        <v>20</v>
      </c>
      <c r="J181" s="54"/>
      <c r="K181" s="54">
        <v>30</v>
      </c>
      <c r="L181" s="54"/>
      <c r="M181" s="54"/>
      <c r="N181" s="54"/>
      <c r="O181" s="54">
        <v>20</v>
      </c>
      <c r="P181" s="158">
        <v>2</v>
      </c>
      <c r="Q181" s="158">
        <v>1.2</v>
      </c>
      <c r="R181" s="158">
        <v>0.8</v>
      </c>
    </row>
    <row r="182" spans="1:18" ht="12.75" customHeight="1">
      <c r="A182" s="24">
        <v>5</v>
      </c>
      <c r="B182" s="248" t="s">
        <v>256</v>
      </c>
      <c r="C182" s="22">
        <v>3</v>
      </c>
      <c r="D182" s="181" t="s">
        <v>118</v>
      </c>
      <c r="E182" s="148" t="s">
        <v>42</v>
      </c>
      <c r="F182" s="27" t="s">
        <v>99</v>
      </c>
      <c r="G182" s="158" t="s">
        <v>34</v>
      </c>
      <c r="H182" s="54">
        <v>30</v>
      </c>
      <c r="I182" s="54">
        <v>45</v>
      </c>
      <c r="J182" s="54"/>
      <c r="K182" s="54">
        <v>30</v>
      </c>
      <c r="L182" s="54"/>
      <c r="M182" s="54"/>
      <c r="N182" s="54"/>
      <c r="O182" s="54">
        <v>45</v>
      </c>
      <c r="P182" s="158">
        <v>3</v>
      </c>
      <c r="Q182" s="158">
        <v>1.2000000000000002</v>
      </c>
      <c r="R182" s="158">
        <v>1.7999999999999998</v>
      </c>
    </row>
    <row r="183" spans="1:18" ht="12.75" customHeight="1">
      <c r="A183" s="24">
        <v>6</v>
      </c>
      <c r="B183" s="248"/>
      <c r="C183" s="22">
        <v>3</v>
      </c>
      <c r="D183" s="181" t="s">
        <v>246</v>
      </c>
      <c r="E183" s="125" t="s">
        <v>124</v>
      </c>
      <c r="F183" s="27" t="s">
        <v>99</v>
      </c>
      <c r="G183" s="168" t="s">
        <v>34</v>
      </c>
      <c r="H183" s="158">
        <v>30</v>
      </c>
      <c r="I183" s="158">
        <v>45</v>
      </c>
      <c r="J183" s="163"/>
      <c r="K183" s="163">
        <v>30</v>
      </c>
      <c r="L183" s="163"/>
      <c r="M183" s="158"/>
      <c r="N183" s="158"/>
      <c r="O183" s="158">
        <v>45</v>
      </c>
      <c r="P183" s="158">
        <v>3</v>
      </c>
      <c r="Q183" s="157">
        <v>1.2</v>
      </c>
      <c r="R183" s="158">
        <v>1.8</v>
      </c>
    </row>
    <row r="184" spans="1:18" ht="23.25" customHeight="1">
      <c r="A184" s="24">
        <v>7</v>
      </c>
      <c r="B184" s="248"/>
      <c r="C184" s="22">
        <v>4</v>
      </c>
      <c r="D184" s="181" t="s">
        <v>250</v>
      </c>
      <c r="E184" s="194" t="s">
        <v>251</v>
      </c>
      <c r="F184" s="27" t="s">
        <v>99</v>
      </c>
      <c r="G184" s="164" t="s">
        <v>34</v>
      </c>
      <c r="H184" s="173">
        <v>15</v>
      </c>
      <c r="I184" s="164">
        <v>35</v>
      </c>
      <c r="J184" s="170"/>
      <c r="K184" s="170"/>
      <c r="L184" s="170">
        <v>15</v>
      </c>
      <c r="M184" s="164"/>
      <c r="N184" s="158"/>
      <c r="O184" s="164">
        <v>35</v>
      </c>
      <c r="P184" s="170">
        <v>2</v>
      </c>
      <c r="Q184" s="158">
        <v>0.6</v>
      </c>
      <c r="R184" s="158">
        <v>1.4</v>
      </c>
    </row>
    <row r="185" spans="1:18" ht="12.75" customHeight="1">
      <c r="A185" s="24">
        <v>8</v>
      </c>
      <c r="B185" s="236"/>
      <c r="C185" s="22">
        <v>4</v>
      </c>
      <c r="D185" s="181" t="s">
        <v>130</v>
      </c>
      <c r="E185" s="55" t="s">
        <v>42</v>
      </c>
      <c r="F185" s="27" t="s">
        <v>99</v>
      </c>
      <c r="G185" s="54" t="s">
        <v>36</v>
      </c>
      <c r="H185" s="54">
        <v>30</v>
      </c>
      <c r="I185" s="54">
        <v>20</v>
      </c>
      <c r="J185" s="54"/>
      <c r="K185" s="54">
        <v>30</v>
      </c>
      <c r="L185" s="54"/>
      <c r="M185" s="54"/>
      <c r="N185" s="54"/>
      <c r="O185" s="54">
        <v>20</v>
      </c>
      <c r="P185" s="158">
        <v>2</v>
      </c>
      <c r="Q185" s="54">
        <v>1.2</v>
      </c>
      <c r="R185" s="54">
        <v>0.8</v>
      </c>
    </row>
    <row r="186" spans="1:18" ht="21" customHeight="1">
      <c r="A186" s="24">
        <v>9</v>
      </c>
      <c r="B186" s="117" t="s">
        <v>22</v>
      </c>
      <c r="C186" s="110">
        <v>6</v>
      </c>
      <c r="D186" s="63" t="s">
        <v>152</v>
      </c>
      <c r="E186" s="56" t="s">
        <v>158</v>
      </c>
      <c r="F186" s="27" t="s">
        <v>99</v>
      </c>
      <c r="G186" s="54" t="s">
        <v>34</v>
      </c>
      <c r="H186" s="54">
        <v>30</v>
      </c>
      <c r="I186" s="54">
        <v>20</v>
      </c>
      <c r="J186" s="54"/>
      <c r="K186" s="54">
        <v>30</v>
      </c>
      <c r="L186" s="54"/>
      <c r="M186" s="54"/>
      <c r="N186" s="54"/>
      <c r="O186" s="54">
        <v>20</v>
      </c>
      <c r="P186" s="158">
        <v>2</v>
      </c>
      <c r="Q186" s="158">
        <v>1.2</v>
      </c>
      <c r="R186" s="158">
        <v>0.8</v>
      </c>
    </row>
    <row r="187" spans="1:18" ht="12.75" customHeight="1">
      <c r="A187" s="241" t="s">
        <v>37</v>
      </c>
      <c r="B187" s="242"/>
      <c r="C187" s="242"/>
      <c r="D187" s="242"/>
      <c r="E187" s="242"/>
      <c r="F187" s="242"/>
      <c r="G187" s="243"/>
      <c r="H187" s="25">
        <f aca="true" t="shared" si="14" ref="H187:R187">SUM(H178:H186)</f>
        <v>255</v>
      </c>
      <c r="I187" s="25">
        <f t="shared" si="14"/>
        <v>270</v>
      </c>
      <c r="J187" s="25">
        <f t="shared" si="14"/>
        <v>30</v>
      </c>
      <c r="K187" s="25">
        <f t="shared" si="14"/>
        <v>210</v>
      </c>
      <c r="L187" s="25">
        <f t="shared" si="14"/>
        <v>15</v>
      </c>
      <c r="M187" s="25">
        <f t="shared" si="14"/>
        <v>0</v>
      </c>
      <c r="N187" s="25">
        <f t="shared" si="14"/>
        <v>0</v>
      </c>
      <c r="O187" s="25">
        <f t="shared" si="14"/>
        <v>270</v>
      </c>
      <c r="P187" s="25">
        <f t="shared" si="14"/>
        <v>21</v>
      </c>
      <c r="Q187" s="25">
        <f t="shared" si="14"/>
        <v>10.2</v>
      </c>
      <c r="R187" s="25">
        <f t="shared" si="14"/>
        <v>10.8</v>
      </c>
    </row>
    <row r="188" spans="1:18" ht="12.75" customHeight="1">
      <c r="A188" s="4"/>
      <c r="B188" s="18"/>
      <c r="C188" s="18"/>
      <c r="D188" s="13"/>
      <c r="E188" s="19"/>
      <c r="F188" s="19"/>
      <c r="G188" s="16"/>
      <c r="H188" s="11"/>
      <c r="I188" s="11"/>
      <c r="J188" s="11"/>
      <c r="K188" s="11"/>
      <c r="L188" s="11"/>
      <c r="M188" s="11"/>
      <c r="N188" s="11"/>
      <c r="O188" s="11"/>
      <c r="P188" s="12"/>
      <c r="Q188" s="12"/>
      <c r="R188" s="12"/>
    </row>
    <row r="189" spans="1:18" ht="12.75" customHeight="1">
      <c r="A189" s="239" t="s">
        <v>165</v>
      </c>
      <c r="B189" s="239"/>
      <c r="C189" s="239"/>
      <c r="D189" s="239"/>
      <c r="E189" s="239"/>
      <c r="F189" s="239"/>
      <c r="G189" s="239"/>
      <c r="H189" s="239"/>
      <c r="I189" s="239"/>
      <c r="J189" s="239"/>
      <c r="K189" s="239"/>
      <c r="L189" s="239"/>
      <c r="M189" s="239"/>
      <c r="N189" s="239"/>
      <c r="O189" s="239"/>
      <c r="P189" s="239"/>
      <c r="Q189" s="239"/>
      <c r="R189" s="239"/>
    </row>
    <row r="190" spans="1:18" ht="12.75" customHeight="1">
      <c r="A190" s="230" t="s">
        <v>6</v>
      </c>
      <c r="B190" s="227" t="s">
        <v>9</v>
      </c>
      <c r="C190" s="227" t="s">
        <v>17</v>
      </c>
      <c r="D190" s="237" t="s">
        <v>15</v>
      </c>
      <c r="E190" s="228" t="s">
        <v>16</v>
      </c>
      <c r="F190" s="232" t="s">
        <v>49</v>
      </c>
      <c r="G190" s="238" t="s">
        <v>1</v>
      </c>
      <c r="H190" s="228" t="s">
        <v>2</v>
      </c>
      <c r="I190" s="228"/>
      <c r="J190" s="231"/>
      <c r="K190" s="231"/>
      <c r="L190" s="231"/>
      <c r="M190" s="231"/>
      <c r="N190" s="231"/>
      <c r="O190" s="231"/>
      <c r="P190" s="228" t="s">
        <v>0</v>
      </c>
      <c r="Q190" s="228"/>
      <c r="R190" s="228"/>
    </row>
    <row r="191" spans="1:18" ht="33" customHeight="1">
      <c r="A191" s="230"/>
      <c r="B191" s="240"/>
      <c r="C191" s="227"/>
      <c r="D191" s="238"/>
      <c r="E191" s="231"/>
      <c r="F191" s="233"/>
      <c r="G191" s="238"/>
      <c r="H191" s="229" t="s">
        <v>3</v>
      </c>
      <c r="I191" s="229"/>
      <c r="J191" s="231" t="s">
        <v>4</v>
      </c>
      <c r="K191" s="231"/>
      <c r="L191" s="231"/>
      <c r="M191" s="231"/>
      <c r="N191" s="231"/>
      <c r="O191" s="231"/>
      <c r="P191" s="229" t="s">
        <v>3</v>
      </c>
      <c r="Q191" s="228" t="s">
        <v>4</v>
      </c>
      <c r="R191" s="228"/>
    </row>
    <row r="192" spans="1:18" ht="44.25" customHeight="1">
      <c r="A192" s="230"/>
      <c r="B192" s="240"/>
      <c r="C192" s="227"/>
      <c r="D192" s="238"/>
      <c r="E192" s="231"/>
      <c r="F192" s="234"/>
      <c r="G192" s="238"/>
      <c r="H192" s="35" t="s">
        <v>215</v>
      </c>
      <c r="I192" s="36" t="s">
        <v>8</v>
      </c>
      <c r="J192" s="37" t="s">
        <v>243</v>
      </c>
      <c r="K192" s="37" t="s">
        <v>244</v>
      </c>
      <c r="L192" s="20" t="s">
        <v>97</v>
      </c>
      <c r="M192" s="37" t="s">
        <v>245</v>
      </c>
      <c r="N192" s="37" t="s">
        <v>51</v>
      </c>
      <c r="O192" s="38" t="s">
        <v>8</v>
      </c>
      <c r="P192" s="229"/>
      <c r="Q192" s="21" t="s">
        <v>7</v>
      </c>
      <c r="R192" s="38" t="s">
        <v>8</v>
      </c>
    </row>
    <row r="193" spans="1:18" ht="23.25" customHeight="1">
      <c r="A193" s="23">
        <v>1</v>
      </c>
      <c r="B193" s="8" t="s">
        <v>10</v>
      </c>
      <c r="C193" s="22">
        <v>2</v>
      </c>
      <c r="D193" s="181" t="s">
        <v>189</v>
      </c>
      <c r="E193" s="124" t="s">
        <v>113</v>
      </c>
      <c r="F193" s="27" t="s">
        <v>99</v>
      </c>
      <c r="G193" s="54" t="s">
        <v>34</v>
      </c>
      <c r="H193" s="54">
        <v>30</v>
      </c>
      <c r="I193" s="54">
        <v>40</v>
      </c>
      <c r="J193" s="54"/>
      <c r="K193" s="54">
        <v>30</v>
      </c>
      <c r="L193" s="54"/>
      <c r="M193" s="54"/>
      <c r="N193" s="54"/>
      <c r="O193" s="54">
        <v>40</v>
      </c>
      <c r="P193" s="158">
        <v>3</v>
      </c>
      <c r="Q193" s="158">
        <v>1.4</v>
      </c>
      <c r="R193" s="158">
        <v>1.6</v>
      </c>
    </row>
    <row r="194" spans="1:18" ht="21" customHeight="1">
      <c r="A194" s="24">
        <v>2</v>
      </c>
      <c r="B194" s="117" t="s">
        <v>12</v>
      </c>
      <c r="C194" s="110">
        <v>4</v>
      </c>
      <c r="D194" s="181" t="s">
        <v>190</v>
      </c>
      <c r="E194" s="124" t="s">
        <v>134</v>
      </c>
      <c r="F194" s="27" t="s">
        <v>99</v>
      </c>
      <c r="G194" s="54" t="s">
        <v>34</v>
      </c>
      <c r="H194" s="54">
        <v>30</v>
      </c>
      <c r="I194" s="54">
        <v>20</v>
      </c>
      <c r="J194" s="54"/>
      <c r="K194" s="54">
        <v>30</v>
      </c>
      <c r="L194" s="54"/>
      <c r="M194" s="54"/>
      <c r="N194" s="54"/>
      <c r="O194" s="54">
        <v>20</v>
      </c>
      <c r="P194" s="158">
        <v>2</v>
      </c>
      <c r="Q194" s="158">
        <v>1.2</v>
      </c>
      <c r="R194" s="158">
        <v>0.8</v>
      </c>
    </row>
    <row r="195" spans="1:18" ht="35.25" customHeight="1">
      <c r="A195" s="24">
        <v>4</v>
      </c>
      <c r="B195" s="116" t="s">
        <v>22</v>
      </c>
      <c r="C195" s="22">
        <v>6</v>
      </c>
      <c r="D195" s="181" t="s">
        <v>240</v>
      </c>
      <c r="E195" s="124" t="s">
        <v>177</v>
      </c>
      <c r="F195" s="27" t="s">
        <v>99</v>
      </c>
      <c r="G195" s="54" t="s">
        <v>34</v>
      </c>
      <c r="H195" s="53">
        <v>15</v>
      </c>
      <c r="I195" s="53">
        <v>10</v>
      </c>
      <c r="J195" s="54"/>
      <c r="K195" s="54">
        <v>15</v>
      </c>
      <c r="L195" s="54"/>
      <c r="M195" s="53"/>
      <c r="N195" s="53"/>
      <c r="O195" s="53">
        <v>10</v>
      </c>
      <c r="P195" s="54">
        <v>1</v>
      </c>
      <c r="Q195" s="53">
        <v>0.6</v>
      </c>
      <c r="R195" s="53">
        <v>0.4</v>
      </c>
    </row>
    <row r="196" spans="1:18" ht="12.75" customHeight="1">
      <c r="A196" s="241" t="s">
        <v>37</v>
      </c>
      <c r="B196" s="242"/>
      <c r="C196" s="242"/>
      <c r="D196" s="242"/>
      <c r="E196" s="242"/>
      <c r="F196" s="242"/>
      <c r="G196" s="243"/>
      <c r="H196" s="25">
        <f aca="true" t="shared" si="15" ref="H196:R196">SUM(H193:H195)</f>
        <v>75</v>
      </c>
      <c r="I196" s="25">
        <f t="shared" si="15"/>
        <v>70</v>
      </c>
      <c r="J196" s="25">
        <f t="shared" si="15"/>
        <v>0</v>
      </c>
      <c r="K196" s="25">
        <f t="shared" si="15"/>
        <v>75</v>
      </c>
      <c r="L196" s="25">
        <f t="shared" si="15"/>
        <v>0</v>
      </c>
      <c r="M196" s="25">
        <f t="shared" si="15"/>
        <v>0</v>
      </c>
      <c r="N196" s="25">
        <f t="shared" si="15"/>
        <v>0</v>
      </c>
      <c r="O196" s="25">
        <f t="shared" si="15"/>
        <v>70</v>
      </c>
      <c r="P196" s="25">
        <f t="shared" si="15"/>
        <v>6</v>
      </c>
      <c r="Q196" s="25">
        <f t="shared" si="15"/>
        <v>3.1999999999999997</v>
      </c>
      <c r="R196" s="25">
        <f t="shared" si="15"/>
        <v>2.8000000000000003</v>
      </c>
    </row>
    <row r="197" spans="1:18" ht="12.75" customHeight="1">
      <c r="A197" s="4"/>
      <c r="B197" s="18"/>
      <c r="C197" s="18"/>
      <c r="D197" s="13"/>
      <c r="E197" s="19"/>
      <c r="F197" s="19"/>
      <c r="G197" s="16"/>
      <c r="H197" s="11"/>
      <c r="I197" s="11"/>
      <c r="J197" s="11"/>
      <c r="K197" s="11"/>
      <c r="L197" s="11"/>
      <c r="M197" s="11"/>
      <c r="N197" s="11"/>
      <c r="O197" s="11"/>
      <c r="P197" s="12"/>
      <c r="Q197" s="12"/>
      <c r="R197" s="12"/>
    </row>
    <row r="198" spans="1:18" ht="12.75" customHeight="1">
      <c r="A198" s="239" t="s">
        <v>179</v>
      </c>
      <c r="B198" s="239"/>
      <c r="C198" s="239"/>
      <c r="D198" s="239"/>
      <c r="E198" s="239"/>
      <c r="F198" s="239"/>
      <c r="G198" s="239"/>
      <c r="H198" s="239"/>
      <c r="I198" s="239"/>
      <c r="J198" s="239"/>
      <c r="K198" s="239"/>
      <c r="L198" s="239"/>
      <c r="M198" s="239"/>
      <c r="N198" s="239"/>
      <c r="O198" s="239"/>
      <c r="P198" s="239"/>
      <c r="Q198" s="239"/>
      <c r="R198" s="239"/>
    </row>
    <row r="199" spans="1:18" ht="12.75" customHeight="1">
      <c r="A199" s="230" t="s">
        <v>6</v>
      </c>
      <c r="B199" s="227" t="s">
        <v>9</v>
      </c>
      <c r="C199" s="227" t="s">
        <v>17</v>
      </c>
      <c r="D199" s="237" t="s">
        <v>15</v>
      </c>
      <c r="E199" s="228" t="s">
        <v>16</v>
      </c>
      <c r="F199" s="232" t="s">
        <v>49</v>
      </c>
      <c r="G199" s="238" t="s">
        <v>1</v>
      </c>
      <c r="H199" s="228" t="s">
        <v>2</v>
      </c>
      <c r="I199" s="228"/>
      <c r="J199" s="231"/>
      <c r="K199" s="231"/>
      <c r="L199" s="231"/>
      <c r="M199" s="231"/>
      <c r="N199" s="231"/>
      <c r="O199" s="231"/>
      <c r="P199" s="228" t="s">
        <v>0</v>
      </c>
      <c r="Q199" s="228"/>
      <c r="R199" s="228"/>
    </row>
    <row r="200" spans="1:18" ht="30" customHeight="1">
      <c r="A200" s="230"/>
      <c r="B200" s="240"/>
      <c r="C200" s="227"/>
      <c r="D200" s="238"/>
      <c r="E200" s="231"/>
      <c r="F200" s="233"/>
      <c r="G200" s="238"/>
      <c r="H200" s="229" t="s">
        <v>3</v>
      </c>
      <c r="I200" s="229"/>
      <c r="J200" s="231" t="s">
        <v>4</v>
      </c>
      <c r="K200" s="231"/>
      <c r="L200" s="231"/>
      <c r="M200" s="231"/>
      <c r="N200" s="231"/>
      <c r="O200" s="231"/>
      <c r="P200" s="229" t="s">
        <v>3</v>
      </c>
      <c r="Q200" s="228" t="s">
        <v>4</v>
      </c>
      <c r="R200" s="228"/>
    </row>
    <row r="201" spans="1:18" ht="48.75" customHeight="1">
      <c r="A201" s="230"/>
      <c r="B201" s="240"/>
      <c r="C201" s="227"/>
      <c r="D201" s="238"/>
      <c r="E201" s="231"/>
      <c r="F201" s="234"/>
      <c r="G201" s="238"/>
      <c r="H201" s="35" t="s">
        <v>215</v>
      </c>
      <c r="I201" s="36" t="s">
        <v>8</v>
      </c>
      <c r="J201" s="37" t="s">
        <v>243</v>
      </c>
      <c r="K201" s="37" t="s">
        <v>244</v>
      </c>
      <c r="L201" s="20" t="s">
        <v>97</v>
      </c>
      <c r="M201" s="37" t="s">
        <v>245</v>
      </c>
      <c r="N201" s="37" t="s">
        <v>51</v>
      </c>
      <c r="O201" s="38" t="s">
        <v>8</v>
      </c>
      <c r="P201" s="229"/>
      <c r="Q201" s="21" t="s">
        <v>7</v>
      </c>
      <c r="R201" s="38" t="s">
        <v>8</v>
      </c>
    </row>
    <row r="202" spans="1:18" ht="12.75" customHeight="1">
      <c r="A202" s="23">
        <v>1</v>
      </c>
      <c r="B202" s="235" t="s">
        <v>10</v>
      </c>
      <c r="C202" s="22">
        <v>1</v>
      </c>
      <c r="D202" s="63" t="s">
        <v>87</v>
      </c>
      <c r="E202" s="55" t="s">
        <v>94</v>
      </c>
      <c r="F202" s="30" t="s">
        <v>178</v>
      </c>
      <c r="G202" s="53" t="s">
        <v>34</v>
      </c>
      <c r="H202" s="54">
        <v>30</v>
      </c>
      <c r="I202" s="54">
        <v>40</v>
      </c>
      <c r="J202" s="54"/>
      <c r="K202" s="54">
        <v>30</v>
      </c>
      <c r="L202" s="54"/>
      <c r="M202" s="54"/>
      <c r="N202" s="54"/>
      <c r="O202" s="54">
        <v>40</v>
      </c>
      <c r="P202" s="54">
        <v>3</v>
      </c>
      <c r="Q202" s="158">
        <v>1.4</v>
      </c>
      <c r="R202" s="158">
        <v>1.6</v>
      </c>
    </row>
    <row r="203" spans="1:18" ht="15.75" customHeight="1">
      <c r="A203" s="24">
        <v>2</v>
      </c>
      <c r="B203" s="248"/>
      <c r="C203" s="22">
        <v>1</v>
      </c>
      <c r="D203" s="63" t="s">
        <v>88</v>
      </c>
      <c r="E203" s="56" t="s">
        <v>185</v>
      </c>
      <c r="F203" s="30" t="s">
        <v>178</v>
      </c>
      <c r="G203" s="53" t="s">
        <v>34</v>
      </c>
      <c r="H203" s="54">
        <v>30</v>
      </c>
      <c r="I203" s="54">
        <v>20</v>
      </c>
      <c r="J203" s="54"/>
      <c r="K203" s="54">
        <v>30</v>
      </c>
      <c r="L203" s="54"/>
      <c r="M203" s="54"/>
      <c r="N203" s="54"/>
      <c r="O203" s="54">
        <v>20</v>
      </c>
      <c r="P203" s="54">
        <v>2</v>
      </c>
      <c r="Q203" s="158">
        <v>1.2</v>
      </c>
      <c r="R203" s="158">
        <v>0.8</v>
      </c>
    </row>
    <row r="204" spans="1:18" ht="14.25" customHeight="1">
      <c r="A204" s="24">
        <v>3</v>
      </c>
      <c r="B204" s="236"/>
      <c r="C204" s="22">
        <v>2</v>
      </c>
      <c r="D204" s="63" t="s">
        <v>104</v>
      </c>
      <c r="E204" s="56" t="s">
        <v>185</v>
      </c>
      <c r="F204" s="30" t="s">
        <v>178</v>
      </c>
      <c r="G204" s="53" t="s">
        <v>34</v>
      </c>
      <c r="H204" s="54">
        <v>30</v>
      </c>
      <c r="I204" s="53">
        <v>20</v>
      </c>
      <c r="J204" s="54"/>
      <c r="K204" s="54">
        <v>30</v>
      </c>
      <c r="L204" s="54"/>
      <c r="M204" s="54"/>
      <c r="N204" s="159"/>
      <c r="O204" s="53">
        <v>20</v>
      </c>
      <c r="P204" s="158">
        <v>2</v>
      </c>
      <c r="Q204" s="158">
        <v>1.2</v>
      </c>
      <c r="R204" s="158">
        <v>0.8</v>
      </c>
    </row>
    <row r="205" spans="1:18" ht="21.75" customHeight="1">
      <c r="A205" s="24">
        <v>4</v>
      </c>
      <c r="B205" s="235" t="s">
        <v>12</v>
      </c>
      <c r="C205" s="22">
        <v>3</v>
      </c>
      <c r="D205" s="183" t="s">
        <v>236</v>
      </c>
      <c r="E205" s="55" t="s">
        <v>125</v>
      </c>
      <c r="F205" s="30" t="s">
        <v>178</v>
      </c>
      <c r="G205" s="53" t="s">
        <v>34</v>
      </c>
      <c r="H205" s="54">
        <v>30</v>
      </c>
      <c r="I205" s="54">
        <v>20</v>
      </c>
      <c r="J205" s="54">
        <v>30</v>
      </c>
      <c r="K205" s="54"/>
      <c r="L205" s="54"/>
      <c r="M205" s="54"/>
      <c r="N205" s="54"/>
      <c r="O205" s="54">
        <v>20</v>
      </c>
      <c r="P205" s="158">
        <v>2</v>
      </c>
      <c r="Q205" s="158">
        <v>1.2</v>
      </c>
      <c r="R205" s="158">
        <v>0.8</v>
      </c>
    </row>
    <row r="206" spans="1:18" ht="12.75" customHeight="1">
      <c r="A206" s="24">
        <v>5</v>
      </c>
      <c r="B206" s="248"/>
      <c r="C206" s="22">
        <v>3</v>
      </c>
      <c r="D206" s="181" t="s">
        <v>247</v>
      </c>
      <c r="E206" s="194" t="s">
        <v>248</v>
      </c>
      <c r="F206" s="30" t="s">
        <v>178</v>
      </c>
      <c r="G206" s="53" t="s">
        <v>34</v>
      </c>
      <c r="H206" s="54">
        <v>30</v>
      </c>
      <c r="I206" s="54">
        <v>20</v>
      </c>
      <c r="J206" s="54"/>
      <c r="K206" s="54">
        <v>30</v>
      </c>
      <c r="L206" s="54"/>
      <c r="M206" s="54"/>
      <c r="N206" s="54"/>
      <c r="O206" s="54">
        <v>20</v>
      </c>
      <c r="P206" s="158">
        <v>2</v>
      </c>
      <c r="Q206" s="158">
        <v>1.2</v>
      </c>
      <c r="R206" s="158">
        <v>0.8</v>
      </c>
    </row>
    <row r="207" spans="1:18" ht="21" customHeight="1">
      <c r="A207" s="24">
        <v>6</v>
      </c>
      <c r="B207" s="236"/>
      <c r="C207" s="22">
        <v>4</v>
      </c>
      <c r="D207" s="184" t="s">
        <v>237</v>
      </c>
      <c r="E207" s="55" t="s">
        <v>135</v>
      </c>
      <c r="F207" s="30" t="s">
        <v>178</v>
      </c>
      <c r="G207" s="53" t="s">
        <v>34</v>
      </c>
      <c r="H207" s="54">
        <v>15</v>
      </c>
      <c r="I207" s="54">
        <v>25</v>
      </c>
      <c r="J207" s="54"/>
      <c r="K207" s="54">
        <v>15</v>
      </c>
      <c r="L207" s="54"/>
      <c r="M207" s="54"/>
      <c r="N207" s="54"/>
      <c r="O207" s="54">
        <v>25</v>
      </c>
      <c r="P207" s="158">
        <v>2</v>
      </c>
      <c r="Q207" s="158">
        <v>1</v>
      </c>
      <c r="R207" s="158">
        <v>1</v>
      </c>
    </row>
    <row r="208" spans="1:18" ht="24" customHeight="1">
      <c r="A208" s="24">
        <v>7</v>
      </c>
      <c r="B208" s="235" t="s">
        <v>22</v>
      </c>
      <c r="C208" s="110">
        <v>5</v>
      </c>
      <c r="D208" s="63" t="s">
        <v>137</v>
      </c>
      <c r="E208" s="55" t="s">
        <v>146</v>
      </c>
      <c r="F208" s="30" t="s">
        <v>178</v>
      </c>
      <c r="G208" s="53" t="s">
        <v>34</v>
      </c>
      <c r="H208" s="53">
        <v>30</v>
      </c>
      <c r="I208" s="53">
        <v>20</v>
      </c>
      <c r="J208" s="54"/>
      <c r="K208" s="54">
        <v>30</v>
      </c>
      <c r="L208" s="54"/>
      <c r="M208" s="53"/>
      <c r="N208" s="53"/>
      <c r="O208" s="53">
        <v>20</v>
      </c>
      <c r="P208" s="54">
        <v>2</v>
      </c>
      <c r="Q208" s="158">
        <v>1.2</v>
      </c>
      <c r="R208" s="158">
        <v>0.8</v>
      </c>
    </row>
    <row r="209" spans="1:18" ht="24" customHeight="1">
      <c r="A209" s="24">
        <v>8</v>
      </c>
      <c r="B209" s="248"/>
      <c r="C209" s="22">
        <v>5</v>
      </c>
      <c r="D209" s="181" t="s">
        <v>138</v>
      </c>
      <c r="E209" s="56" t="s">
        <v>147</v>
      </c>
      <c r="F209" s="30" t="s">
        <v>178</v>
      </c>
      <c r="G209" s="53" t="s">
        <v>34</v>
      </c>
      <c r="H209" s="54">
        <v>30</v>
      </c>
      <c r="I209" s="54">
        <v>20</v>
      </c>
      <c r="J209" s="54"/>
      <c r="K209" s="54">
        <v>30</v>
      </c>
      <c r="L209" s="54"/>
      <c r="M209" s="54"/>
      <c r="N209" s="54"/>
      <c r="O209" s="54">
        <v>20</v>
      </c>
      <c r="P209" s="158">
        <v>2</v>
      </c>
      <c r="Q209" s="54">
        <v>1.2</v>
      </c>
      <c r="R209" s="54">
        <v>0.8</v>
      </c>
    </row>
    <row r="210" spans="1:18" ht="34.5" customHeight="1">
      <c r="A210" s="24">
        <v>9</v>
      </c>
      <c r="B210" s="236"/>
      <c r="C210" s="22">
        <v>6</v>
      </c>
      <c r="D210" s="181" t="s">
        <v>153</v>
      </c>
      <c r="E210" s="55" t="s">
        <v>167</v>
      </c>
      <c r="F210" s="30" t="s">
        <v>178</v>
      </c>
      <c r="G210" s="54" t="s">
        <v>35</v>
      </c>
      <c r="H210" s="54">
        <v>15</v>
      </c>
      <c r="I210" s="54">
        <v>10</v>
      </c>
      <c r="J210" s="54">
        <v>15</v>
      </c>
      <c r="K210" s="54"/>
      <c r="L210" s="54"/>
      <c r="M210" s="54"/>
      <c r="N210" s="54"/>
      <c r="O210" s="54">
        <v>10</v>
      </c>
      <c r="P210" s="54">
        <v>1</v>
      </c>
      <c r="Q210" s="54">
        <v>0.6</v>
      </c>
      <c r="R210" s="54">
        <v>0.4</v>
      </c>
    </row>
    <row r="211" spans="1:18" ht="12.75" customHeight="1">
      <c r="A211" s="241" t="s">
        <v>37</v>
      </c>
      <c r="B211" s="242"/>
      <c r="C211" s="242"/>
      <c r="D211" s="242"/>
      <c r="E211" s="242"/>
      <c r="F211" s="242"/>
      <c r="G211" s="243"/>
      <c r="H211" s="25">
        <f aca="true" t="shared" si="16" ref="H211:R211">SUM(H202:H210)</f>
        <v>240</v>
      </c>
      <c r="I211" s="25">
        <f t="shared" si="16"/>
        <v>195</v>
      </c>
      <c r="J211" s="25">
        <f t="shared" si="16"/>
        <v>45</v>
      </c>
      <c r="K211" s="25">
        <f t="shared" si="16"/>
        <v>195</v>
      </c>
      <c r="L211" s="25">
        <f t="shared" si="16"/>
        <v>0</v>
      </c>
      <c r="M211" s="25">
        <f t="shared" si="16"/>
        <v>0</v>
      </c>
      <c r="N211" s="25">
        <f t="shared" si="16"/>
        <v>0</v>
      </c>
      <c r="O211" s="25">
        <f t="shared" si="16"/>
        <v>195</v>
      </c>
      <c r="P211" s="25">
        <f t="shared" si="16"/>
        <v>18</v>
      </c>
      <c r="Q211" s="25">
        <f t="shared" si="16"/>
        <v>10.2</v>
      </c>
      <c r="R211" s="25">
        <f t="shared" si="16"/>
        <v>7.8</v>
      </c>
    </row>
    <row r="212" spans="1:18" ht="12.75" customHeight="1">
      <c r="A212" s="4"/>
      <c r="B212" s="18"/>
      <c r="C212" s="18"/>
      <c r="D212" s="13"/>
      <c r="E212" s="19"/>
      <c r="F212" s="19"/>
      <c r="G212" s="16"/>
      <c r="H212" s="11"/>
      <c r="I212" s="11"/>
      <c r="J212" s="11"/>
      <c r="K212" s="11"/>
      <c r="L212" s="11"/>
      <c r="M212" s="11"/>
      <c r="N212" s="11"/>
      <c r="O212" s="11"/>
      <c r="P212" s="12"/>
      <c r="Q212" s="12"/>
      <c r="R212" s="12"/>
    </row>
    <row r="213" spans="1:18" ht="12.75" customHeight="1">
      <c r="A213" s="239" t="s">
        <v>180</v>
      </c>
      <c r="B213" s="239"/>
      <c r="C213" s="239"/>
      <c r="D213" s="239"/>
      <c r="E213" s="239"/>
      <c r="F213" s="239"/>
      <c r="G213" s="239"/>
      <c r="H213" s="239"/>
      <c r="I213" s="239"/>
      <c r="J213" s="239"/>
      <c r="K213" s="239"/>
      <c r="L213" s="239"/>
      <c r="M213" s="239"/>
      <c r="N213" s="239"/>
      <c r="O213" s="239"/>
      <c r="P213" s="239"/>
      <c r="Q213" s="239"/>
      <c r="R213" s="239"/>
    </row>
    <row r="214" spans="1:18" ht="12.75" customHeight="1">
      <c r="A214" s="230" t="s">
        <v>6</v>
      </c>
      <c r="B214" s="227" t="s">
        <v>9</v>
      </c>
      <c r="C214" s="227" t="s">
        <v>17</v>
      </c>
      <c r="D214" s="237" t="s">
        <v>15</v>
      </c>
      <c r="E214" s="228" t="s">
        <v>16</v>
      </c>
      <c r="F214" s="232" t="s">
        <v>49</v>
      </c>
      <c r="G214" s="238" t="s">
        <v>1</v>
      </c>
      <c r="H214" s="228" t="s">
        <v>2</v>
      </c>
      <c r="I214" s="228"/>
      <c r="J214" s="231"/>
      <c r="K214" s="231"/>
      <c r="L214" s="231"/>
      <c r="M214" s="231"/>
      <c r="N214" s="231"/>
      <c r="O214" s="231"/>
      <c r="P214" s="228" t="s">
        <v>0</v>
      </c>
      <c r="Q214" s="228"/>
      <c r="R214" s="228"/>
    </row>
    <row r="215" spans="1:18" ht="39" customHeight="1">
      <c r="A215" s="230"/>
      <c r="B215" s="240"/>
      <c r="C215" s="227"/>
      <c r="D215" s="238"/>
      <c r="E215" s="231"/>
      <c r="F215" s="233"/>
      <c r="G215" s="238"/>
      <c r="H215" s="229" t="s">
        <v>3</v>
      </c>
      <c r="I215" s="229"/>
      <c r="J215" s="231" t="s">
        <v>4</v>
      </c>
      <c r="K215" s="231"/>
      <c r="L215" s="231"/>
      <c r="M215" s="231"/>
      <c r="N215" s="231"/>
      <c r="O215" s="231"/>
      <c r="P215" s="229" t="s">
        <v>3</v>
      </c>
      <c r="Q215" s="228" t="s">
        <v>4</v>
      </c>
      <c r="R215" s="228"/>
    </row>
    <row r="216" spans="1:18" ht="48.75" customHeight="1">
      <c r="A216" s="230"/>
      <c r="B216" s="240"/>
      <c r="C216" s="227"/>
      <c r="D216" s="238"/>
      <c r="E216" s="231"/>
      <c r="F216" s="234"/>
      <c r="G216" s="238"/>
      <c r="H216" s="35" t="s">
        <v>215</v>
      </c>
      <c r="I216" s="36" t="s">
        <v>8</v>
      </c>
      <c r="J216" s="37" t="s">
        <v>243</v>
      </c>
      <c r="K216" s="37" t="s">
        <v>244</v>
      </c>
      <c r="L216" s="20" t="s">
        <v>97</v>
      </c>
      <c r="M216" s="37" t="s">
        <v>245</v>
      </c>
      <c r="N216" s="37" t="s">
        <v>51</v>
      </c>
      <c r="O216" s="38" t="s">
        <v>8</v>
      </c>
      <c r="P216" s="229"/>
      <c r="Q216" s="21" t="s">
        <v>7</v>
      </c>
      <c r="R216" s="38" t="s">
        <v>8</v>
      </c>
    </row>
    <row r="217" spans="1:18" ht="21" customHeight="1">
      <c r="A217" s="23">
        <v>1</v>
      </c>
      <c r="B217" s="235" t="s">
        <v>22</v>
      </c>
      <c r="C217" s="109">
        <v>5</v>
      </c>
      <c r="D217" s="181" t="s">
        <v>239</v>
      </c>
      <c r="E217" s="148" t="s">
        <v>148</v>
      </c>
      <c r="F217" s="30" t="s">
        <v>178</v>
      </c>
      <c r="G217" s="53" t="s">
        <v>36</v>
      </c>
      <c r="H217" s="54">
        <v>30</v>
      </c>
      <c r="I217" s="54">
        <v>45</v>
      </c>
      <c r="J217" s="54"/>
      <c r="K217" s="54"/>
      <c r="L217" s="54">
        <v>30</v>
      </c>
      <c r="M217" s="54"/>
      <c r="N217" s="54"/>
      <c r="O217" s="54">
        <v>45</v>
      </c>
      <c r="P217" s="158">
        <v>3</v>
      </c>
      <c r="Q217" s="54">
        <v>1.2000000000000002</v>
      </c>
      <c r="R217" s="54">
        <v>1.7999999999999998</v>
      </c>
    </row>
    <row r="218" spans="1:18" ht="26.25" customHeight="1">
      <c r="A218" s="23">
        <v>2</v>
      </c>
      <c r="B218" s="248"/>
      <c r="C218" s="22">
        <v>5</v>
      </c>
      <c r="D218" s="181" t="s">
        <v>193</v>
      </c>
      <c r="E218" s="124" t="s">
        <v>149</v>
      </c>
      <c r="F218" s="30" t="s">
        <v>178</v>
      </c>
      <c r="G218" s="54" t="s">
        <v>35</v>
      </c>
      <c r="H218" s="54">
        <v>15</v>
      </c>
      <c r="I218" s="54">
        <v>25</v>
      </c>
      <c r="J218" s="54"/>
      <c r="K218" s="54">
        <v>15</v>
      </c>
      <c r="L218" s="54"/>
      <c r="M218" s="54"/>
      <c r="N218" s="54"/>
      <c r="O218" s="54">
        <v>25</v>
      </c>
      <c r="P218" s="158">
        <v>2</v>
      </c>
      <c r="Q218" s="158">
        <v>1</v>
      </c>
      <c r="R218" s="158">
        <v>1</v>
      </c>
    </row>
    <row r="219" spans="1:18" ht="32.25" customHeight="1">
      <c r="A219" s="23">
        <v>3</v>
      </c>
      <c r="B219" s="248"/>
      <c r="C219" s="22">
        <v>6</v>
      </c>
      <c r="D219" s="181" t="s">
        <v>195</v>
      </c>
      <c r="E219" s="148" t="s">
        <v>160</v>
      </c>
      <c r="F219" s="30" t="s">
        <v>178</v>
      </c>
      <c r="G219" s="53" t="s">
        <v>34</v>
      </c>
      <c r="H219" s="54">
        <v>15</v>
      </c>
      <c r="I219" s="54">
        <v>10</v>
      </c>
      <c r="J219" s="54"/>
      <c r="K219" s="54">
        <v>15</v>
      </c>
      <c r="L219" s="54"/>
      <c r="M219" s="54"/>
      <c r="N219" s="54"/>
      <c r="O219" s="54">
        <v>10</v>
      </c>
      <c r="P219" s="54">
        <v>1</v>
      </c>
      <c r="Q219" s="54">
        <v>0.6</v>
      </c>
      <c r="R219" s="54">
        <v>0.4</v>
      </c>
    </row>
    <row r="220" spans="1:18" ht="56.25" customHeight="1">
      <c r="A220" s="23">
        <v>4</v>
      </c>
      <c r="B220" s="236"/>
      <c r="C220" s="22">
        <v>6</v>
      </c>
      <c r="D220" s="181" t="s">
        <v>196</v>
      </c>
      <c r="E220" s="148" t="s">
        <v>159</v>
      </c>
      <c r="F220" s="30" t="s">
        <v>178</v>
      </c>
      <c r="G220" s="53" t="s">
        <v>34</v>
      </c>
      <c r="H220" s="54">
        <v>30</v>
      </c>
      <c r="I220" s="54">
        <v>20</v>
      </c>
      <c r="J220" s="54"/>
      <c r="K220" s="54">
        <v>30</v>
      </c>
      <c r="L220" s="54"/>
      <c r="M220" s="54"/>
      <c r="N220" s="54"/>
      <c r="O220" s="54">
        <v>20</v>
      </c>
      <c r="P220" s="54">
        <v>2</v>
      </c>
      <c r="Q220" s="54">
        <v>1.2</v>
      </c>
      <c r="R220" s="54">
        <v>0.8</v>
      </c>
    </row>
    <row r="221" spans="1:18" ht="12.75" customHeight="1">
      <c r="A221" s="274" t="s">
        <v>37</v>
      </c>
      <c r="B221" s="274"/>
      <c r="C221" s="274"/>
      <c r="D221" s="274"/>
      <c r="E221" s="274"/>
      <c r="F221" s="274"/>
      <c r="G221" s="274"/>
      <c r="H221" s="25">
        <f aca="true" t="shared" si="17" ref="H221:R221">SUM(H217:H220)</f>
        <v>90</v>
      </c>
      <c r="I221" s="25">
        <f t="shared" si="17"/>
        <v>100</v>
      </c>
      <c r="J221" s="25">
        <f t="shared" si="17"/>
        <v>0</v>
      </c>
      <c r="K221" s="25">
        <f t="shared" si="17"/>
        <v>60</v>
      </c>
      <c r="L221" s="25">
        <f t="shared" si="17"/>
        <v>30</v>
      </c>
      <c r="M221" s="25">
        <f t="shared" si="17"/>
        <v>0</v>
      </c>
      <c r="N221" s="25">
        <f t="shared" si="17"/>
        <v>0</v>
      </c>
      <c r="O221" s="25">
        <f t="shared" si="17"/>
        <v>100</v>
      </c>
      <c r="P221" s="25">
        <f t="shared" si="17"/>
        <v>8</v>
      </c>
      <c r="Q221" s="25">
        <f t="shared" si="17"/>
        <v>4</v>
      </c>
      <c r="R221" s="25">
        <f t="shared" si="17"/>
        <v>4</v>
      </c>
    </row>
    <row r="222" spans="1:18" ht="12.75" customHeight="1">
      <c r="A222" s="4"/>
      <c r="B222" s="18"/>
      <c r="C222" s="18"/>
      <c r="D222" s="13"/>
      <c r="E222" s="19"/>
      <c r="F222" s="19"/>
      <c r="G222" s="16"/>
      <c r="H222" s="11"/>
      <c r="I222" s="11"/>
      <c r="J222" s="11"/>
      <c r="K222" s="11"/>
      <c r="L222" s="11"/>
      <c r="M222" s="11"/>
      <c r="N222" s="11"/>
      <c r="O222" s="11"/>
      <c r="P222" s="12"/>
      <c r="Q222" s="12"/>
      <c r="R222" s="12"/>
    </row>
    <row r="223" spans="1:18" ht="12.75" customHeight="1">
      <c r="A223" s="239" t="s">
        <v>202</v>
      </c>
      <c r="B223" s="239"/>
      <c r="C223" s="239"/>
      <c r="D223" s="239"/>
      <c r="E223" s="239"/>
      <c r="F223" s="239"/>
      <c r="G223" s="239"/>
      <c r="H223" s="239"/>
      <c r="I223" s="239"/>
      <c r="J223" s="239"/>
      <c r="K223" s="239"/>
      <c r="L223" s="239"/>
      <c r="M223" s="239"/>
      <c r="N223" s="239"/>
      <c r="O223" s="239"/>
      <c r="P223" s="239"/>
      <c r="Q223" s="239"/>
      <c r="R223" s="239"/>
    </row>
    <row r="224" spans="1:18" ht="12.75" customHeight="1">
      <c r="A224" s="230" t="s">
        <v>6</v>
      </c>
      <c r="B224" s="227" t="s">
        <v>9</v>
      </c>
      <c r="C224" s="227" t="s">
        <v>17</v>
      </c>
      <c r="D224" s="237" t="s">
        <v>15</v>
      </c>
      <c r="E224" s="228" t="s">
        <v>16</v>
      </c>
      <c r="F224" s="232" t="s">
        <v>49</v>
      </c>
      <c r="G224" s="238" t="s">
        <v>1</v>
      </c>
      <c r="H224" s="228" t="s">
        <v>2</v>
      </c>
      <c r="I224" s="228"/>
      <c r="J224" s="231"/>
      <c r="K224" s="231"/>
      <c r="L224" s="231"/>
      <c r="M224" s="231"/>
      <c r="N224" s="231"/>
      <c r="O224" s="231"/>
      <c r="P224" s="228" t="s">
        <v>0</v>
      </c>
      <c r="Q224" s="228"/>
      <c r="R224" s="228"/>
    </row>
    <row r="225" spans="1:18" ht="33" customHeight="1">
      <c r="A225" s="230"/>
      <c r="B225" s="240"/>
      <c r="C225" s="227"/>
      <c r="D225" s="238"/>
      <c r="E225" s="231"/>
      <c r="F225" s="233"/>
      <c r="G225" s="238"/>
      <c r="H225" s="229" t="s">
        <v>3</v>
      </c>
      <c r="I225" s="229"/>
      <c r="J225" s="231" t="s">
        <v>4</v>
      </c>
      <c r="K225" s="231"/>
      <c r="L225" s="231"/>
      <c r="M225" s="231"/>
      <c r="N225" s="231"/>
      <c r="O225" s="231"/>
      <c r="P225" s="229" t="s">
        <v>3</v>
      </c>
      <c r="Q225" s="228" t="s">
        <v>4</v>
      </c>
      <c r="R225" s="228"/>
    </row>
    <row r="226" spans="1:18" ht="48" customHeight="1">
      <c r="A226" s="230"/>
      <c r="B226" s="240"/>
      <c r="C226" s="227"/>
      <c r="D226" s="238"/>
      <c r="E226" s="231"/>
      <c r="F226" s="234"/>
      <c r="G226" s="238"/>
      <c r="H226" s="35" t="s">
        <v>215</v>
      </c>
      <c r="I226" s="36" t="s">
        <v>8</v>
      </c>
      <c r="J226" s="37" t="s">
        <v>243</v>
      </c>
      <c r="K226" s="37" t="s">
        <v>244</v>
      </c>
      <c r="L226" s="20" t="s">
        <v>97</v>
      </c>
      <c r="M226" s="37" t="s">
        <v>245</v>
      </c>
      <c r="N226" s="37" t="s">
        <v>51</v>
      </c>
      <c r="O226" s="38" t="s">
        <v>8</v>
      </c>
      <c r="P226" s="229"/>
      <c r="Q226" s="21" t="s">
        <v>7</v>
      </c>
      <c r="R226" s="38" t="s">
        <v>8</v>
      </c>
    </row>
    <row r="227" spans="1:18" ht="12.75" customHeight="1">
      <c r="A227" s="23">
        <v>1</v>
      </c>
      <c r="B227" s="235" t="s">
        <v>10</v>
      </c>
      <c r="C227" s="109">
        <v>1</v>
      </c>
      <c r="D227" s="85" t="s">
        <v>101</v>
      </c>
      <c r="E227" s="93" t="s">
        <v>95</v>
      </c>
      <c r="F227" s="115" t="s">
        <v>100</v>
      </c>
      <c r="G227" s="105" t="s">
        <v>34</v>
      </c>
      <c r="H227" s="114">
        <v>30</v>
      </c>
      <c r="I227" s="111">
        <v>70</v>
      </c>
      <c r="J227" s="96"/>
      <c r="K227" s="71">
        <v>30</v>
      </c>
      <c r="L227" s="71"/>
      <c r="M227" s="111"/>
      <c r="N227" s="111"/>
      <c r="O227" s="111">
        <v>70</v>
      </c>
      <c r="P227" s="71">
        <v>4</v>
      </c>
      <c r="Q227" s="113">
        <v>1.2</v>
      </c>
      <c r="R227" s="24">
        <v>2.8</v>
      </c>
    </row>
    <row r="228" spans="1:18" ht="12.75" customHeight="1">
      <c r="A228" s="23">
        <v>2</v>
      </c>
      <c r="B228" s="236"/>
      <c r="C228" s="22">
        <v>2</v>
      </c>
      <c r="D228" s="63" t="s">
        <v>105</v>
      </c>
      <c r="E228" s="55" t="s">
        <v>95</v>
      </c>
      <c r="F228" s="31" t="s">
        <v>100</v>
      </c>
      <c r="G228" s="53" t="s">
        <v>34</v>
      </c>
      <c r="H228" s="101">
        <v>30</v>
      </c>
      <c r="I228" s="3">
        <v>70</v>
      </c>
      <c r="J228" s="83"/>
      <c r="K228" s="54">
        <v>30</v>
      </c>
      <c r="L228" s="54"/>
      <c r="M228" s="3"/>
      <c r="N228" s="3"/>
      <c r="O228" s="3">
        <v>70</v>
      </c>
      <c r="P228" s="54">
        <v>4</v>
      </c>
      <c r="Q228" s="113">
        <v>1.2</v>
      </c>
      <c r="R228" s="24">
        <v>2.8</v>
      </c>
    </row>
    <row r="229" spans="1:18" ht="12.75" customHeight="1">
      <c r="A229" s="23">
        <v>3</v>
      </c>
      <c r="B229" s="235" t="s">
        <v>12</v>
      </c>
      <c r="C229" s="22">
        <v>3</v>
      </c>
      <c r="D229" s="85" t="s">
        <v>119</v>
      </c>
      <c r="E229" s="93" t="s">
        <v>95</v>
      </c>
      <c r="F229" s="115" t="s">
        <v>100</v>
      </c>
      <c r="G229" s="102" t="s">
        <v>34</v>
      </c>
      <c r="H229" s="114">
        <v>30</v>
      </c>
      <c r="I229" s="111">
        <v>70</v>
      </c>
      <c r="J229" s="96"/>
      <c r="K229" s="71">
        <v>30</v>
      </c>
      <c r="L229" s="71"/>
      <c r="M229" s="111"/>
      <c r="N229" s="111"/>
      <c r="O229" s="111">
        <v>70</v>
      </c>
      <c r="P229" s="71">
        <v>4</v>
      </c>
      <c r="Q229" s="113">
        <v>1.2</v>
      </c>
      <c r="R229" s="24">
        <v>2.8</v>
      </c>
    </row>
    <row r="230" spans="1:18" ht="12.75" customHeight="1">
      <c r="A230" s="23">
        <v>4</v>
      </c>
      <c r="B230" s="236"/>
      <c r="C230" s="22">
        <v>4</v>
      </c>
      <c r="D230" s="63" t="s">
        <v>131</v>
      </c>
      <c r="E230" s="55" t="s">
        <v>95</v>
      </c>
      <c r="F230" s="31" t="s">
        <v>100</v>
      </c>
      <c r="G230" s="53" t="s">
        <v>34</v>
      </c>
      <c r="H230" s="101">
        <v>30</v>
      </c>
      <c r="I230" s="3">
        <v>70</v>
      </c>
      <c r="J230" s="83"/>
      <c r="K230" s="54">
        <v>30</v>
      </c>
      <c r="L230" s="54"/>
      <c r="M230" s="3"/>
      <c r="N230" s="3"/>
      <c r="O230" s="3">
        <v>70</v>
      </c>
      <c r="P230" s="54">
        <v>4</v>
      </c>
      <c r="Q230" s="113">
        <v>1.2</v>
      </c>
      <c r="R230" s="24">
        <v>2.8</v>
      </c>
    </row>
    <row r="231" spans="1:18" ht="12.75" customHeight="1">
      <c r="A231" s="23">
        <v>5</v>
      </c>
      <c r="B231" s="235" t="s">
        <v>22</v>
      </c>
      <c r="C231" s="22">
        <v>5</v>
      </c>
      <c r="D231" s="63" t="s">
        <v>139</v>
      </c>
      <c r="E231" s="55" t="s">
        <v>95</v>
      </c>
      <c r="F231" s="31" t="s">
        <v>100</v>
      </c>
      <c r="G231" s="53" t="s">
        <v>34</v>
      </c>
      <c r="H231" s="101">
        <v>30</v>
      </c>
      <c r="I231" s="3">
        <v>70</v>
      </c>
      <c r="J231" s="83"/>
      <c r="K231" s="54">
        <v>30</v>
      </c>
      <c r="L231" s="54"/>
      <c r="M231" s="3"/>
      <c r="N231" s="3"/>
      <c r="O231" s="3">
        <v>70</v>
      </c>
      <c r="P231" s="54">
        <v>4</v>
      </c>
      <c r="Q231" s="113">
        <v>1.2</v>
      </c>
      <c r="R231" s="24">
        <v>2.8</v>
      </c>
    </row>
    <row r="232" spans="1:18" ht="12.75" customHeight="1">
      <c r="A232" s="23">
        <v>6</v>
      </c>
      <c r="B232" s="236"/>
      <c r="C232" s="22">
        <v>6</v>
      </c>
      <c r="D232" s="85" t="s">
        <v>154</v>
      </c>
      <c r="E232" s="93" t="s">
        <v>95</v>
      </c>
      <c r="F232" s="115" t="s">
        <v>100</v>
      </c>
      <c r="G232" s="78" t="s">
        <v>34</v>
      </c>
      <c r="H232" s="114">
        <v>30</v>
      </c>
      <c r="I232" s="111">
        <v>70</v>
      </c>
      <c r="J232" s="96"/>
      <c r="K232" s="71">
        <v>30</v>
      </c>
      <c r="L232" s="71"/>
      <c r="M232" s="111"/>
      <c r="N232" s="111"/>
      <c r="O232" s="111">
        <v>70</v>
      </c>
      <c r="P232" s="71">
        <v>4</v>
      </c>
      <c r="Q232" s="113">
        <v>1.2</v>
      </c>
      <c r="R232" s="24">
        <v>2.8</v>
      </c>
    </row>
    <row r="233" spans="1:18" ht="12.75" customHeight="1">
      <c r="A233" s="241" t="s">
        <v>37</v>
      </c>
      <c r="B233" s="242"/>
      <c r="C233" s="242"/>
      <c r="D233" s="242"/>
      <c r="E233" s="242"/>
      <c r="F233" s="242"/>
      <c r="G233" s="243"/>
      <c r="H233" s="25">
        <f>SUM(H227:H232)</f>
        <v>180</v>
      </c>
      <c r="I233" s="25">
        <f aca="true" t="shared" si="18" ref="I233:R233">SUM(I227:I232)</f>
        <v>420</v>
      </c>
      <c r="J233" s="25">
        <f t="shared" si="18"/>
        <v>0</v>
      </c>
      <c r="K233" s="25">
        <f t="shared" si="18"/>
        <v>180</v>
      </c>
      <c r="L233" s="25">
        <f t="shared" si="18"/>
        <v>0</v>
      </c>
      <c r="M233" s="25">
        <f t="shared" si="18"/>
        <v>0</v>
      </c>
      <c r="N233" s="25">
        <f t="shared" si="18"/>
        <v>0</v>
      </c>
      <c r="O233" s="25">
        <f t="shared" si="18"/>
        <v>420</v>
      </c>
      <c r="P233" s="25">
        <f t="shared" si="18"/>
        <v>24</v>
      </c>
      <c r="Q233" s="25">
        <f t="shared" si="18"/>
        <v>7.2</v>
      </c>
      <c r="R233" s="25">
        <f t="shared" si="18"/>
        <v>16.8</v>
      </c>
    </row>
    <row r="234" spans="1:18" ht="12.75" customHeight="1">
      <c r="A234" s="4"/>
      <c r="B234" s="18"/>
      <c r="C234" s="18"/>
      <c r="D234" s="13"/>
      <c r="E234" s="19"/>
      <c r="F234" s="19"/>
      <c r="G234" s="16"/>
      <c r="H234" s="11"/>
      <c r="I234" s="11"/>
      <c r="J234" s="11"/>
      <c r="K234" s="11"/>
      <c r="L234" s="11"/>
      <c r="M234" s="11"/>
      <c r="N234" s="11"/>
      <c r="O234" s="11"/>
      <c r="P234" s="12"/>
      <c r="Q234" s="12"/>
      <c r="R234" s="12"/>
    </row>
    <row r="235" spans="1:18" ht="12.75" customHeight="1">
      <c r="A235" s="239" t="s">
        <v>168</v>
      </c>
      <c r="B235" s="239"/>
      <c r="C235" s="239"/>
      <c r="D235" s="239"/>
      <c r="E235" s="239"/>
      <c r="F235" s="239"/>
      <c r="G235" s="239"/>
      <c r="H235" s="239"/>
      <c r="I235" s="239"/>
      <c r="J235" s="239"/>
      <c r="K235" s="239"/>
      <c r="L235" s="239"/>
      <c r="M235" s="239"/>
      <c r="N235" s="239"/>
      <c r="O235" s="239"/>
      <c r="P235" s="239"/>
      <c r="Q235" s="239"/>
      <c r="R235" s="239"/>
    </row>
    <row r="236" spans="1:18" ht="12.75" customHeight="1">
      <c r="A236" s="230" t="s">
        <v>6</v>
      </c>
      <c r="B236" s="227" t="s">
        <v>9</v>
      </c>
      <c r="C236" s="227" t="s">
        <v>17</v>
      </c>
      <c r="D236" s="237" t="s">
        <v>15</v>
      </c>
      <c r="E236" s="228" t="s">
        <v>16</v>
      </c>
      <c r="F236" s="232" t="s">
        <v>49</v>
      </c>
      <c r="G236" s="238" t="s">
        <v>1</v>
      </c>
      <c r="H236" s="228" t="s">
        <v>2</v>
      </c>
      <c r="I236" s="228"/>
      <c r="J236" s="231"/>
      <c r="K236" s="231"/>
      <c r="L236" s="231"/>
      <c r="M236" s="231"/>
      <c r="N236" s="231"/>
      <c r="O236" s="231"/>
      <c r="P236" s="228" t="s">
        <v>0</v>
      </c>
      <c r="Q236" s="228"/>
      <c r="R236" s="228"/>
    </row>
    <row r="237" spans="1:18" ht="31.5" customHeight="1">
      <c r="A237" s="230"/>
      <c r="B237" s="240"/>
      <c r="C237" s="227"/>
      <c r="D237" s="238"/>
      <c r="E237" s="231"/>
      <c r="F237" s="233"/>
      <c r="G237" s="238"/>
      <c r="H237" s="229" t="s">
        <v>3</v>
      </c>
      <c r="I237" s="229"/>
      <c r="J237" s="231" t="s">
        <v>4</v>
      </c>
      <c r="K237" s="231"/>
      <c r="L237" s="231"/>
      <c r="M237" s="231"/>
      <c r="N237" s="231"/>
      <c r="O237" s="231"/>
      <c r="P237" s="229" t="s">
        <v>3</v>
      </c>
      <c r="Q237" s="228" t="s">
        <v>4</v>
      </c>
      <c r="R237" s="228"/>
    </row>
    <row r="238" spans="1:18" ht="51" customHeight="1">
      <c r="A238" s="230"/>
      <c r="B238" s="240"/>
      <c r="C238" s="227"/>
      <c r="D238" s="238"/>
      <c r="E238" s="231"/>
      <c r="F238" s="234"/>
      <c r="G238" s="238"/>
      <c r="H238" s="35" t="s">
        <v>215</v>
      </c>
      <c r="I238" s="36" t="s">
        <v>8</v>
      </c>
      <c r="J238" s="37" t="s">
        <v>243</v>
      </c>
      <c r="K238" s="37" t="s">
        <v>244</v>
      </c>
      <c r="L238" s="20" t="s">
        <v>97</v>
      </c>
      <c r="M238" s="37" t="s">
        <v>245</v>
      </c>
      <c r="N238" s="37" t="s">
        <v>51</v>
      </c>
      <c r="O238" s="38" t="s">
        <v>8</v>
      </c>
      <c r="P238" s="229"/>
      <c r="Q238" s="21" t="s">
        <v>7</v>
      </c>
      <c r="R238" s="38" t="s">
        <v>8</v>
      </c>
    </row>
    <row r="239" spans="1:18" ht="12.75" customHeight="1">
      <c r="A239" s="23">
        <v>1</v>
      </c>
      <c r="B239" s="8" t="s">
        <v>22</v>
      </c>
      <c r="C239" s="8">
        <v>6</v>
      </c>
      <c r="D239" s="51" t="s">
        <v>156</v>
      </c>
      <c r="E239" s="55" t="s">
        <v>33</v>
      </c>
      <c r="F239" s="32" t="s">
        <v>60</v>
      </c>
      <c r="G239" s="24" t="s">
        <v>34</v>
      </c>
      <c r="H239" s="3"/>
      <c r="I239" s="3">
        <v>300</v>
      </c>
      <c r="J239" s="3"/>
      <c r="K239" s="3"/>
      <c r="L239" s="3"/>
      <c r="M239" s="3"/>
      <c r="N239" s="3"/>
      <c r="O239" s="3">
        <v>300</v>
      </c>
      <c r="P239" s="15">
        <v>10</v>
      </c>
      <c r="Q239" s="15"/>
      <c r="R239" s="15">
        <v>10</v>
      </c>
    </row>
    <row r="240" spans="1:18" ht="12.75" customHeight="1">
      <c r="A240" s="241" t="s">
        <v>37</v>
      </c>
      <c r="B240" s="242"/>
      <c r="C240" s="242"/>
      <c r="D240" s="242"/>
      <c r="E240" s="242"/>
      <c r="F240" s="242"/>
      <c r="G240" s="243"/>
      <c r="H240" s="25">
        <v>0</v>
      </c>
      <c r="I240" s="25">
        <v>300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300</v>
      </c>
      <c r="P240" s="39">
        <v>10</v>
      </c>
      <c r="Q240" s="39">
        <v>0</v>
      </c>
      <c r="R240" s="39">
        <v>10</v>
      </c>
    </row>
    <row r="241" spans="1:18" ht="12.75" customHeight="1">
      <c r="A241" s="4"/>
      <c r="B241" s="18"/>
      <c r="C241" s="18"/>
      <c r="D241" s="13"/>
      <c r="E241" s="10"/>
      <c r="F241" s="10"/>
      <c r="G241" s="4"/>
      <c r="H241" s="11"/>
      <c r="I241" s="11"/>
      <c r="J241" s="11"/>
      <c r="K241" s="11"/>
      <c r="L241" s="11"/>
      <c r="M241" s="11"/>
      <c r="N241" s="11"/>
      <c r="O241" s="11"/>
      <c r="P241" s="12"/>
      <c r="Q241" s="12"/>
      <c r="R241" s="12"/>
    </row>
    <row r="242" spans="1:18" ht="12.75" customHeight="1">
      <c r="A242" s="239" t="s">
        <v>216</v>
      </c>
      <c r="B242" s="239"/>
      <c r="C242" s="239"/>
      <c r="D242" s="239"/>
      <c r="E242" s="239"/>
      <c r="F242" s="239"/>
      <c r="G242" s="239"/>
      <c r="H242" s="239"/>
      <c r="I242" s="239"/>
      <c r="J242" s="239"/>
      <c r="K242" s="239"/>
      <c r="L242" s="239"/>
      <c r="M242" s="239"/>
      <c r="N242" s="239"/>
      <c r="O242" s="239"/>
      <c r="P242" s="239"/>
      <c r="Q242" s="239"/>
      <c r="R242" s="239"/>
    </row>
    <row r="243" spans="1:18" ht="15" customHeight="1">
      <c r="A243" s="230" t="s">
        <v>6</v>
      </c>
      <c r="B243" s="227" t="s">
        <v>9</v>
      </c>
      <c r="C243" s="227" t="s">
        <v>17</v>
      </c>
      <c r="D243" s="237" t="s">
        <v>15</v>
      </c>
      <c r="E243" s="228" t="s">
        <v>16</v>
      </c>
      <c r="F243" s="232" t="s">
        <v>49</v>
      </c>
      <c r="G243" s="238" t="s">
        <v>1</v>
      </c>
      <c r="H243" s="228" t="s">
        <v>2</v>
      </c>
      <c r="I243" s="228"/>
      <c r="J243" s="231"/>
      <c r="K243" s="231"/>
      <c r="L243" s="231"/>
      <c r="M243" s="231"/>
      <c r="N243" s="231"/>
      <c r="O243" s="231"/>
      <c r="P243" s="228" t="s">
        <v>0</v>
      </c>
      <c r="Q243" s="228"/>
      <c r="R243" s="228"/>
    </row>
    <row r="244" spans="1:18" ht="33.75" customHeight="1">
      <c r="A244" s="230"/>
      <c r="B244" s="240"/>
      <c r="C244" s="227"/>
      <c r="D244" s="238"/>
      <c r="E244" s="231"/>
      <c r="F244" s="233"/>
      <c r="G244" s="238"/>
      <c r="H244" s="229" t="s">
        <v>3</v>
      </c>
      <c r="I244" s="229"/>
      <c r="J244" s="231" t="s">
        <v>4</v>
      </c>
      <c r="K244" s="231"/>
      <c r="L244" s="231"/>
      <c r="M244" s="231"/>
      <c r="N244" s="231"/>
      <c r="O244" s="231"/>
      <c r="P244" s="229" t="s">
        <v>3</v>
      </c>
      <c r="Q244" s="228" t="s">
        <v>4</v>
      </c>
      <c r="R244" s="228"/>
    </row>
    <row r="245" spans="1:18" ht="43.5" customHeight="1">
      <c r="A245" s="230"/>
      <c r="B245" s="240"/>
      <c r="C245" s="227"/>
      <c r="D245" s="238"/>
      <c r="E245" s="231"/>
      <c r="F245" s="234"/>
      <c r="G245" s="238"/>
      <c r="H245" s="35" t="s">
        <v>215</v>
      </c>
      <c r="I245" s="36" t="s">
        <v>8</v>
      </c>
      <c r="J245" s="37" t="s">
        <v>243</v>
      </c>
      <c r="K245" s="37" t="s">
        <v>244</v>
      </c>
      <c r="L245" s="20" t="s">
        <v>97</v>
      </c>
      <c r="M245" s="37" t="s">
        <v>245</v>
      </c>
      <c r="N245" s="37" t="s">
        <v>51</v>
      </c>
      <c r="O245" s="38" t="s">
        <v>8</v>
      </c>
      <c r="P245" s="229"/>
      <c r="Q245" s="21" t="s">
        <v>7</v>
      </c>
      <c r="R245" s="38" t="s">
        <v>8</v>
      </c>
    </row>
    <row r="246" spans="1:18" ht="20.25" customHeight="1">
      <c r="A246" s="23">
        <v>1</v>
      </c>
      <c r="B246" s="8" t="s">
        <v>10</v>
      </c>
      <c r="C246" s="22">
        <v>1</v>
      </c>
      <c r="D246" s="63" t="s">
        <v>53</v>
      </c>
      <c r="E246" s="82" t="s">
        <v>38</v>
      </c>
      <c r="F246" s="29" t="s">
        <v>50</v>
      </c>
      <c r="G246" s="77" t="s">
        <v>35</v>
      </c>
      <c r="H246" s="70">
        <v>15</v>
      </c>
      <c r="I246" s="74">
        <v>10</v>
      </c>
      <c r="J246" s="74">
        <v>15</v>
      </c>
      <c r="K246" s="70"/>
      <c r="L246" s="70"/>
      <c r="M246" s="75"/>
      <c r="N246" s="75"/>
      <c r="O246" s="60">
        <v>10</v>
      </c>
      <c r="P246" s="70">
        <v>1</v>
      </c>
      <c r="Q246" s="76">
        <v>0.6</v>
      </c>
      <c r="R246" s="24">
        <v>0.4</v>
      </c>
    </row>
    <row r="247" spans="1:18" ht="13.5" customHeight="1">
      <c r="A247" s="24">
        <v>2</v>
      </c>
      <c r="B247" s="235" t="s">
        <v>12</v>
      </c>
      <c r="C247" s="110">
        <v>3</v>
      </c>
      <c r="D247" s="65" t="s">
        <v>55</v>
      </c>
      <c r="E247" s="88" t="s">
        <v>40</v>
      </c>
      <c r="F247" s="29" t="s">
        <v>50</v>
      </c>
      <c r="G247" s="80" t="s">
        <v>34</v>
      </c>
      <c r="H247" s="53">
        <v>30</v>
      </c>
      <c r="I247" s="14">
        <v>20</v>
      </c>
      <c r="J247" s="54"/>
      <c r="K247" s="54">
        <v>30</v>
      </c>
      <c r="L247" s="54"/>
      <c r="M247" s="14"/>
      <c r="N247" s="14"/>
      <c r="O247" s="14">
        <v>20</v>
      </c>
      <c r="P247" s="54">
        <v>2</v>
      </c>
      <c r="Q247" s="157">
        <v>1.2</v>
      </c>
      <c r="R247" s="158">
        <v>0.8</v>
      </c>
    </row>
    <row r="248" spans="1:18" ht="13.5" customHeight="1">
      <c r="A248" s="24">
        <v>3</v>
      </c>
      <c r="B248" s="248"/>
      <c r="C248" s="22">
        <v>3</v>
      </c>
      <c r="D248" s="184" t="s">
        <v>249</v>
      </c>
      <c r="E248" s="192" t="s">
        <v>214</v>
      </c>
      <c r="F248" s="92" t="s">
        <v>50</v>
      </c>
      <c r="G248" s="77" t="s">
        <v>34</v>
      </c>
      <c r="H248" s="102">
        <v>30</v>
      </c>
      <c r="I248" s="54">
        <v>0</v>
      </c>
      <c r="J248" s="70"/>
      <c r="K248" s="70">
        <v>30</v>
      </c>
      <c r="L248" s="70"/>
      <c r="M248" s="70"/>
      <c r="N248" s="70"/>
      <c r="O248" s="70">
        <v>0</v>
      </c>
      <c r="P248" s="163">
        <v>0</v>
      </c>
      <c r="Q248" s="157">
        <v>0</v>
      </c>
      <c r="R248" s="158">
        <v>0</v>
      </c>
    </row>
    <row r="249" spans="1:18" ht="14.25" customHeight="1">
      <c r="A249" s="24">
        <v>4</v>
      </c>
      <c r="B249" s="236"/>
      <c r="C249" s="22">
        <v>4</v>
      </c>
      <c r="D249" s="185" t="s">
        <v>252</v>
      </c>
      <c r="E249" s="149" t="s">
        <v>214</v>
      </c>
      <c r="F249" s="29" t="s">
        <v>50</v>
      </c>
      <c r="G249" s="79" t="s">
        <v>34</v>
      </c>
      <c r="H249" s="54">
        <v>30</v>
      </c>
      <c r="I249" s="54">
        <v>0</v>
      </c>
      <c r="J249" s="83"/>
      <c r="K249" s="54">
        <v>30</v>
      </c>
      <c r="L249" s="94"/>
      <c r="M249" s="54"/>
      <c r="N249" s="54"/>
      <c r="O249" s="54">
        <v>0</v>
      </c>
      <c r="P249" s="165">
        <v>0</v>
      </c>
      <c r="Q249" s="158">
        <v>0</v>
      </c>
      <c r="R249" s="158">
        <v>0</v>
      </c>
    </row>
    <row r="250" spans="1:18" ht="23.25" customHeight="1">
      <c r="A250" s="24">
        <v>5</v>
      </c>
      <c r="B250" s="117" t="s">
        <v>22</v>
      </c>
      <c r="C250" s="110">
        <v>5</v>
      </c>
      <c r="D250" s="63" t="s">
        <v>58</v>
      </c>
      <c r="E250" s="56" t="s">
        <v>41</v>
      </c>
      <c r="F250" s="29" t="s">
        <v>50</v>
      </c>
      <c r="G250" s="54" t="s">
        <v>35</v>
      </c>
      <c r="H250" s="3">
        <v>15</v>
      </c>
      <c r="I250" s="3">
        <v>10</v>
      </c>
      <c r="J250" s="83">
        <v>15</v>
      </c>
      <c r="K250" s="54"/>
      <c r="L250" s="54"/>
      <c r="M250" s="3"/>
      <c r="N250" s="3"/>
      <c r="O250" s="3">
        <v>10</v>
      </c>
      <c r="P250" s="54">
        <v>1</v>
      </c>
      <c r="Q250" s="157">
        <v>0.6</v>
      </c>
      <c r="R250" s="158">
        <v>0.4</v>
      </c>
    </row>
    <row r="251" spans="1:18" ht="12.75" customHeight="1">
      <c r="A251" s="241" t="s">
        <v>37</v>
      </c>
      <c r="B251" s="242"/>
      <c r="C251" s="242"/>
      <c r="D251" s="242"/>
      <c r="E251" s="242"/>
      <c r="F251" s="242"/>
      <c r="G251" s="243"/>
      <c r="H251" s="25">
        <f>SUM(H246:H250)</f>
        <v>120</v>
      </c>
      <c r="I251" s="25">
        <f aca="true" t="shared" si="19" ref="I251:R251">SUM(I246:I250)</f>
        <v>40</v>
      </c>
      <c r="J251" s="25">
        <f t="shared" si="19"/>
        <v>30</v>
      </c>
      <c r="K251" s="25">
        <f t="shared" si="19"/>
        <v>90</v>
      </c>
      <c r="L251" s="25">
        <f t="shared" si="19"/>
        <v>0</v>
      </c>
      <c r="M251" s="25">
        <f t="shared" si="19"/>
        <v>0</v>
      </c>
      <c r="N251" s="25">
        <f t="shared" si="19"/>
        <v>0</v>
      </c>
      <c r="O251" s="25">
        <f t="shared" si="19"/>
        <v>40</v>
      </c>
      <c r="P251" s="25">
        <f t="shared" si="19"/>
        <v>4</v>
      </c>
      <c r="Q251" s="25">
        <f t="shared" si="19"/>
        <v>2.4</v>
      </c>
      <c r="R251" s="25">
        <f t="shared" si="19"/>
        <v>1.6</v>
      </c>
    </row>
    <row r="252" spans="1:18" ht="12.75" customHeight="1">
      <c r="A252" s="4"/>
      <c r="B252" s="18"/>
      <c r="C252" s="18"/>
      <c r="D252" s="13"/>
      <c r="E252" s="10"/>
      <c r="F252" s="10"/>
      <c r="G252" s="4"/>
      <c r="H252" s="11"/>
      <c r="I252" s="11"/>
      <c r="J252" s="11"/>
      <c r="K252" s="11"/>
      <c r="L252" s="11"/>
      <c r="M252" s="11"/>
      <c r="N252" s="11"/>
      <c r="O252" s="11"/>
      <c r="P252" s="12"/>
      <c r="Q252" s="12"/>
      <c r="R252" s="12"/>
    </row>
    <row r="253" spans="1:18" ht="12.75" customHeight="1">
      <c r="A253" s="239" t="s">
        <v>217</v>
      </c>
      <c r="B253" s="239"/>
      <c r="C253" s="239"/>
      <c r="D253" s="239"/>
      <c r="E253" s="239"/>
      <c r="F253" s="239"/>
      <c r="G253" s="239"/>
      <c r="H253" s="239"/>
      <c r="I253" s="239"/>
      <c r="J253" s="239"/>
      <c r="K253" s="239"/>
      <c r="L253" s="239"/>
      <c r="M253" s="239"/>
      <c r="N253" s="239"/>
      <c r="O253" s="239"/>
      <c r="P253" s="239"/>
      <c r="Q253" s="239"/>
      <c r="R253" s="239"/>
    </row>
    <row r="254" spans="1:18" ht="12.75" customHeight="1">
      <c r="A254" s="230" t="s">
        <v>6</v>
      </c>
      <c r="B254" s="227" t="s">
        <v>9</v>
      </c>
      <c r="C254" s="227" t="s">
        <v>17</v>
      </c>
      <c r="D254" s="237" t="s">
        <v>15</v>
      </c>
      <c r="E254" s="228" t="s">
        <v>16</v>
      </c>
      <c r="F254" s="232" t="s">
        <v>49</v>
      </c>
      <c r="G254" s="238" t="s">
        <v>1</v>
      </c>
      <c r="H254" s="228" t="s">
        <v>2</v>
      </c>
      <c r="I254" s="228"/>
      <c r="J254" s="231"/>
      <c r="K254" s="231"/>
      <c r="L254" s="231"/>
      <c r="M254" s="231"/>
      <c r="N254" s="231"/>
      <c r="O254" s="231"/>
      <c r="P254" s="228" t="s">
        <v>0</v>
      </c>
      <c r="Q254" s="228"/>
      <c r="R254" s="228"/>
    </row>
    <row r="255" spans="1:18" ht="36.75" customHeight="1">
      <c r="A255" s="230"/>
      <c r="B255" s="240"/>
      <c r="C255" s="227"/>
      <c r="D255" s="238"/>
      <c r="E255" s="231"/>
      <c r="F255" s="233"/>
      <c r="G255" s="238"/>
      <c r="H255" s="229" t="s">
        <v>3</v>
      </c>
      <c r="I255" s="229"/>
      <c r="J255" s="231" t="s">
        <v>4</v>
      </c>
      <c r="K255" s="231"/>
      <c r="L255" s="231"/>
      <c r="M255" s="231"/>
      <c r="N255" s="231"/>
      <c r="O255" s="231"/>
      <c r="P255" s="229" t="s">
        <v>3</v>
      </c>
      <c r="Q255" s="228" t="s">
        <v>4</v>
      </c>
      <c r="R255" s="228"/>
    </row>
    <row r="256" spans="1:18" ht="45.75" customHeight="1">
      <c r="A256" s="230"/>
      <c r="B256" s="240"/>
      <c r="C256" s="227"/>
      <c r="D256" s="238"/>
      <c r="E256" s="231"/>
      <c r="F256" s="234"/>
      <c r="G256" s="238"/>
      <c r="H256" s="35" t="s">
        <v>215</v>
      </c>
      <c r="I256" s="36" t="s">
        <v>8</v>
      </c>
      <c r="J256" s="37" t="s">
        <v>243</v>
      </c>
      <c r="K256" s="37" t="s">
        <v>244</v>
      </c>
      <c r="L256" s="20" t="s">
        <v>97</v>
      </c>
      <c r="M256" s="37" t="s">
        <v>245</v>
      </c>
      <c r="N256" s="37" t="s">
        <v>51</v>
      </c>
      <c r="O256" s="38" t="s">
        <v>8</v>
      </c>
      <c r="P256" s="229"/>
      <c r="Q256" s="21" t="s">
        <v>7</v>
      </c>
      <c r="R256" s="38" t="s">
        <v>8</v>
      </c>
    </row>
    <row r="257" spans="1:18" ht="18.75" customHeight="1">
      <c r="A257" s="23">
        <v>1</v>
      </c>
      <c r="B257" s="235" t="s">
        <v>10</v>
      </c>
      <c r="C257" s="22">
        <v>1</v>
      </c>
      <c r="D257" s="63" t="s">
        <v>62</v>
      </c>
      <c r="E257" s="148" t="s">
        <v>96</v>
      </c>
      <c r="F257" s="29" t="s">
        <v>50</v>
      </c>
      <c r="G257" s="53" t="s">
        <v>35</v>
      </c>
      <c r="H257" s="54">
        <v>30</v>
      </c>
      <c r="I257" s="54">
        <v>0</v>
      </c>
      <c r="J257" s="54">
        <v>30</v>
      </c>
      <c r="K257" s="54"/>
      <c r="L257" s="54"/>
      <c r="M257" s="54"/>
      <c r="N257" s="54"/>
      <c r="O257" s="54">
        <v>0</v>
      </c>
      <c r="P257" s="54">
        <v>1</v>
      </c>
      <c r="Q257" s="158">
        <v>1</v>
      </c>
      <c r="R257" s="158">
        <v>0</v>
      </c>
    </row>
    <row r="258" spans="1:18" ht="12.75" customHeight="1">
      <c r="A258" s="24">
        <v>2</v>
      </c>
      <c r="B258" s="248"/>
      <c r="C258" s="22">
        <v>2</v>
      </c>
      <c r="D258" s="63" t="s">
        <v>63</v>
      </c>
      <c r="E258" s="148" t="s">
        <v>114</v>
      </c>
      <c r="F258" s="29" t="s">
        <v>50</v>
      </c>
      <c r="G258" s="54" t="s">
        <v>35</v>
      </c>
      <c r="H258" s="54">
        <v>30</v>
      </c>
      <c r="I258" s="54">
        <v>0</v>
      </c>
      <c r="J258" s="54">
        <v>30</v>
      </c>
      <c r="K258" s="54"/>
      <c r="L258" s="54"/>
      <c r="M258" s="54"/>
      <c r="N258" s="54"/>
      <c r="O258" s="54">
        <v>0</v>
      </c>
      <c r="P258" s="158">
        <v>1</v>
      </c>
      <c r="Q258" s="158">
        <v>1</v>
      </c>
      <c r="R258" s="158">
        <v>0</v>
      </c>
    </row>
    <row r="259" spans="1:18" ht="17.25" customHeight="1">
      <c r="A259" s="24">
        <v>3</v>
      </c>
      <c r="B259" s="236"/>
      <c r="C259" s="22">
        <v>2</v>
      </c>
      <c r="D259" s="63" t="s">
        <v>54</v>
      </c>
      <c r="E259" s="192" t="s">
        <v>39</v>
      </c>
      <c r="F259" s="29" t="s">
        <v>50</v>
      </c>
      <c r="G259" s="54" t="s">
        <v>34</v>
      </c>
      <c r="H259" s="54">
        <v>30</v>
      </c>
      <c r="I259" s="54">
        <v>20</v>
      </c>
      <c r="J259" s="54"/>
      <c r="K259" s="54">
        <v>30</v>
      </c>
      <c r="L259" s="54"/>
      <c r="M259" s="54"/>
      <c r="N259" s="54"/>
      <c r="O259" s="54">
        <v>20</v>
      </c>
      <c r="P259" s="158">
        <v>2</v>
      </c>
      <c r="Q259" s="158">
        <v>1.2</v>
      </c>
      <c r="R259" s="158">
        <v>0.8</v>
      </c>
    </row>
    <row r="260" spans="1:18" ht="12.75" customHeight="1">
      <c r="A260" s="24">
        <v>4</v>
      </c>
      <c r="B260" s="235" t="s">
        <v>12</v>
      </c>
      <c r="C260" s="110">
        <v>3</v>
      </c>
      <c r="D260" s="63" t="s">
        <v>59</v>
      </c>
      <c r="E260" s="124" t="s">
        <v>39</v>
      </c>
      <c r="F260" s="92" t="s">
        <v>50</v>
      </c>
      <c r="G260" s="81" t="s">
        <v>34</v>
      </c>
      <c r="H260" s="71">
        <v>30</v>
      </c>
      <c r="I260" s="14">
        <v>20</v>
      </c>
      <c r="J260" s="106"/>
      <c r="K260" s="94">
        <v>30</v>
      </c>
      <c r="L260" s="94"/>
      <c r="M260" s="107"/>
      <c r="N260" s="107"/>
      <c r="O260" s="107">
        <v>0</v>
      </c>
      <c r="P260" s="166">
        <v>2</v>
      </c>
      <c r="Q260" s="158">
        <v>1.2</v>
      </c>
      <c r="R260" s="158">
        <v>0.8</v>
      </c>
    </row>
    <row r="261" spans="1:18" ht="12.75" customHeight="1">
      <c r="A261" s="24">
        <v>5</v>
      </c>
      <c r="B261" s="236"/>
      <c r="C261" s="22">
        <v>4</v>
      </c>
      <c r="D261" s="63" t="s">
        <v>56</v>
      </c>
      <c r="E261" s="148" t="s">
        <v>39</v>
      </c>
      <c r="F261" s="29" t="s">
        <v>50</v>
      </c>
      <c r="G261" s="79" t="s">
        <v>34</v>
      </c>
      <c r="H261" s="3">
        <v>30</v>
      </c>
      <c r="I261" s="3">
        <v>20</v>
      </c>
      <c r="J261" s="83"/>
      <c r="K261" s="54">
        <v>30</v>
      </c>
      <c r="L261" s="54"/>
      <c r="M261" s="3"/>
      <c r="N261" s="3"/>
      <c r="O261" s="3">
        <v>0</v>
      </c>
      <c r="P261" s="166">
        <v>2</v>
      </c>
      <c r="Q261" s="158">
        <v>1.2</v>
      </c>
      <c r="R261" s="158">
        <v>0.8</v>
      </c>
    </row>
    <row r="262" spans="1:18" ht="12.75" customHeight="1">
      <c r="A262" s="24">
        <v>6</v>
      </c>
      <c r="B262" s="117" t="s">
        <v>22</v>
      </c>
      <c r="C262" s="22">
        <v>4</v>
      </c>
      <c r="D262" s="63" t="s">
        <v>57</v>
      </c>
      <c r="E262" s="148" t="s">
        <v>39</v>
      </c>
      <c r="F262" s="29" t="s">
        <v>50</v>
      </c>
      <c r="G262" s="79" t="s">
        <v>36</v>
      </c>
      <c r="H262" s="3">
        <v>30</v>
      </c>
      <c r="I262" s="3">
        <v>20</v>
      </c>
      <c r="J262" s="54"/>
      <c r="K262" s="54">
        <v>30</v>
      </c>
      <c r="L262" s="54"/>
      <c r="M262" s="3"/>
      <c r="N262" s="3"/>
      <c r="O262" s="3">
        <v>0</v>
      </c>
      <c r="P262" s="166">
        <v>2</v>
      </c>
      <c r="Q262" s="158">
        <v>1.2</v>
      </c>
      <c r="R262" s="158">
        <v>0.8</v>
      </c>
    </row>
    <row r="263" spans="1:18" ht="12.75" customHeight="1">
      <c r="A263" s="241" t="s">
        <v>37</v>
      </c>
      <c r="B263" s="242"/>
      <c r="C263" s="242"/>
      <c r="D263" s="242"/>
      <c r="E263" s="242"/>
      <c r="F263" s="242"/>
      <c r="G263" s="243"/>
      <c r="H263" s="25">
        <f>SUM(H257:H262)</f>
        <v>180</v>
      </c>
      <c r="I263" s="25">
        <f aca="true" t="shared" si="20" ref="I263:R263">SUM(I257:I262)</f>
        <v>80</v>
      </c>
      <c r="J263" s="25">
        <f t="shared" si="20"/>
        <v>60</v>
      </c>
      <c r="K263" s="25">
        <f t="shared" si="20"/>
        <v>120</v>
      </c>
      <c r="L263" s="25">
        <f t="shared" si="20"/>
        <v>0</v>
      </c>
      <c r="M263" s="25">
        <f t="shared" si="20"/>
        <v>0</v>
      </c>
      <c r="N263" s="25">
        <f t="shared" si="20"/>
        <v>0</v>
      </c>
      <c r="O263" s="25">
        <f t="shared" si="20"/>
        <v>20</v>
      </c>
      <c r="P263" s="25">
        <f t="shared" si="20"/>
        <v>10</v>
      </c>
      <c r="Q263" s="25">
        <f t="shared" si="20"/>
        <v>6.800000000000001</v>
      </c>
      <c r="R263" s="25">
        <f t="shared" si="20"/>
        <v>3.2</v>
      </c>
    </row>
    <row r="264" spans="1:18" ht="12.75" customHeight="1">
      <c r="A264" s="154"/>
      <c r="B264" s="155"/>
      <c r="C264" s="155"/>
      <c r="D264" s="155"/>
      <c r="E264" s="155"/>
      <c r="F264" s="155"/>
      <c r="G264" s="155"/>
      <c r="H264" s="17"/>
      <c r="I264" s="17"/>
      <c r="J264" s="17"/>
      <c r="K264" s="17"/>
      <c r="L264" s="17"/>
      <c r="M264" s="17"/>
      <c r="N264" s="17"/>
      <c r="O264" s="17"/>
      <c r="P264" s="16"/>
      <c r="Q264" s="16"/>
      <c r="R264" s="16"/>
    </row>
    <row r="265" spans="1:18" ht="12.75" customHeight="1">
      <c r="A265" s="239" t="s">
        <v>169</v>
      </c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</row>
    <row r="266" spans="1:18" ht="12.75" customHeight="1">
      <c r="A266" s="230" t="s">
        <v>6</v>
      </c>
      <c r="B266" s="227" t="s">
        <v>9</v>
      </c>
      <c r="C266" s="227" t="s">
        <v>17</v>
      </c>
      <c r="D266" s="237" t="s">
        <v>15</v>
      </c>
      <c r="E266" s="228" t="s">
        <v>16</v>
      </c>
      <c r="F266" s="232" t="s">
        <v>49</v>
      </c>
      <c r="G266" s="238" t="s">
        <v>1</v>
      </c>
      <c r="H266" s="228" t="s">
        <v>2</v>
      </c>
      <c r="I266" s="228"/>
      <c r="J266" s="231"/>
      <c r="K266" s="231"/>
      <c r="L266" s="231"/>
      <c r="M266" s="231"/>
      <c r="N266" s="231"/>
      <c r="O266" s="231"/>
      <c r="P266" s="228" t="s">
        <v>0</v>
      </c>
      <c r="Q266" s="228"/>
      <c r="R266" s="228"/>
    </row>
    <row r="267" spans="1:18" ht="33" customHeight="1">
      <c r="A267" s="230"/>
      <c r="B267" s="240"/>
      <c r="C267" s="227"/>
      <c r="D267" s="238"/>
      <c r="E267" s="231"/>
      <c r="F267" s="233"/>
      <c r="G267" s="238"/>
      <c r="H267" s="229" t="s">
        <v>3</v>
      </c>
      <c r="I267" s="229"/>
      <c r="J267" s="231" t="s">
        <v>4</v>
      </c>
      <c r="K267" s="231"/>
      <c r="L267" s="231"/>
      <c r="M267" s="231"/>
      <c r="N267" s="231"/>
      <c r="O267" s="231"/>
      <c r="P267" s="229" t="s">
        <v>3</v>
      </c>
      <c r="Q267" s="228" t="s">
        <v>4</v>
      </c>
      <c r="R267" s="228"/>
    </row>
    <row r="268" spans="1:18" ht="48" customHeight="1">
      <c r="A268" s="230"/>
      <c r="B268" s="240"/>
      <c r="C268" s="227"/>
      <c r="D268" s="238"/>
      <c r="E268" s="231"/>
      <c r="F268" s="234"/>
      <c r="G268" s="238"/>
      <c r="H268" s="35" t="s">
        <v>215</v>
      </c>
      <c r="I268" s="36" t="s">
        <v>8</v>
      </c>
      <c r="J268" s="37" t="s">
        <v>243</v>
      </c>
      <c r="K268" s="37" t="s">
        <v>244</v>
      </c>
      <c r="L268" s="20" t="s">
        <v>97</v>
      </c>
      <c r="M268" s="37" t="s">
        <v>245</v>
      </c>
      <c r="N268" s="37" t="s">
        <v>51</v>
      </c>
      <c r="O268" s="38" t="s">
        <v>8</v>
      </c>
      <c r="P268" s="229"/>
      <c r="Q268" s="21" t="s">
        <v>7</v>
      </c>
      <c r="R268" s="38" t="s">
        <v>8</v>
      </c>
    </row>
    <row r="269" spans="1:18" ht="16.5" customHeight="1">
      <c r="A269" s="23">
        <v>1</v>
      </c>
      <c r="B269" s="249" t="s">
        <v>22</v>
      </c>
      <c r="C269" s="8">
        <v>5</v>
      </c>
      <c r="D269" s="50" t="s">
        <v>141</v>
      </c>
      <c r="E269" s="148" t="s">
        <v>65</v>
      </c>
      <c r="F269" s="32" t="s">
        <v>52</v>
      </c>
      <c r="G269" s="23" t="s">
        <v>34</v>
      </c>
      <c r="H269" s="3">
        <v>30</v>
      </c>
      <c r="I269" s="3">
        <v>30</v>
      </c>
      <c r="J269" s="3"/>
      <c r="K269" s="58"/>
      <c r="L269" s="3"/>
      <c r="M269" s="3">
        <v>30</v>
      </c>
      <c r="N269" s="3"/>
      <c r="O269" s="3">
        <v>30</v>
      </c>
      <c r="P269" s="24">
        <v>2</v>
      </c>
      <c r="Q269" s="157">
        <v>1.2</v>
      </c>
      <c r="R269" s="158">
        <v>0.8</v>
      </c>
    </row>
    <row r="270" spans="1:18" ht="14.25" customHeight="1">
      <c r="A270" s="24">
        <v>2</v>
      </c>
      <c r="B270" s="249"/>
      <c r="C270" s="8">
        <v>6</v>
      </c>
      <c r="D270" s="51" t="s">
        <v>155</v>
      </c>
      <c r="E270" s="148" t="s">
        <v>65</v>
      </c>
      <c r="F270" s="32" t="s">
        <v>52</v>
      </c>
      <c r="G270" s="23" t="s">
        <v>34</v>
      </c>
      <c r="H270" s="3">
        <v>30</v>
      </c>
      <c r="I270" s="3">
        <v>30</v>
      </c>
      <c r="J270" s="3"/>
      <c r="K270" s="58"/>
      <c r="L270" s="3"/>
      <c r="M270" s="3">
        <v>30</v>
      </c>
      <c r="N270" s="3"/>
      <c r="O270" s="3">
        <v>30</v>
      </c>
      <c r="P270" s="24">
        <v>2</v>
      </c>
      <c r="Q270" s="157">
        <v>1.2</v>
      </c>
      <c r="R270" s="158">
        <v>0.8</v>
      </c>
    </row>
    <row r="271" spans="1:18" ht="12.75" customHeight="1">
      <c r="A271" s="241" t="s">
        <v>37</v>
      </c>
      <c r="B271" s="242"/>
      <c r="C271" s="242"/>
      <c r="D271" s="242"/>
      <c r="E271" s="242"/>
      <c r="F271" s="242"/>
      <c r="G271" s="243"/>
      <c r="H271" s="25">
        <f>SUM(H269:H270)</f>
        <v>60</v>
      </c>
      <c r="I271" s="25">
        <f aca="true" t="shared" si="21" ref="I271:R271">SUM(I269:I270)</f>
        <v>60</v>
      </c>
      <c r="J271" s="25">
        <f t="shared" si="21"/>
        <v>0</v>
      </c>
      <c r="K271" s="25">
        <f t="shared" si="21"/>
        <v>0</v>
      </c>
      <c r="L271" s="25">
        <f t="shared" si="21"/>
        <v>0</v>
      </c>
      <c r="M271" s="25">
        <f t="shared" si="21"/>
        <v>60</v>
      </c>
      <c r="N271" s="25">
        <f t="shared" si="21"/>
        <v>0</v>
      </c>
      <c r="O271" s="25">
        <f t="shared" si="21"/>
        <v>60</v>
      </c>
      <c r="P271" s="25">
        <f t="shared" si="21"/>
        <v>4</v>
      </c>
      <c r="Q271" s="25">
        <f t="shared" si="21"/>
        <v>2.4</v>
      </c>
      <c r="R271" s="25">
        <f t="shared" si="21"/>
        <v>1.6</v>
      </c>
    </row>
    <row r="272" spans="1:18" ht="12.75" customHeight="1">
      <c r="A272" s="4"/>
      <c r="B272" s="18"/>
      <c r="C272" s="18"/>
      <c r="D272" s="13"/>
      <c r="E272" s="10"/>
      <c r="F272" s="10"/>
      <c r="G272" s="4"/>
      <c r="H272" s="11"/>
      <c r="I272" s="11"/>
      <c r="J272" s="11"/>
      <c r="K272" s="11"/>
      <c r="L272" s="11"/>
      <c r="M272" s="11"/>
      <c r="N272" s="11"/>
      <c r="O272" s="11"/>
      <c r="P272" s="12"/>
      <c r="Q272" s="12"/>
      <c r="R272" s="12"/>
    </row>
    <row r="273" spans="1:18" ht="12.75" customHeight="1">
      <c r="A273" s="239" t="s">
        <v>170</v>
      </c>
      <c r="B273" s="239"/>
      <c r="C273" s="239"/>
      <c r="D273" s="239"/>
      <c r="E273" s="239"/>
      <c r="F273" s="239"/>
      <c r="G273" s="239"/>
      <c r="H273" s="239"/>
      <c r="I273" s="239"/>
      <c r="J273" s="239"/>
      <c r="K273" s="239"/>
      <c r="L273" s="239"/>
      <c r="M273" s="239"/>
      <c r="N273" s="239"/>
      <c r="O273" s="239"/>
      <c r="P273" s="239"/>
      <c r="Q273" s="239"/>
      <c r="R273" s="239"/>
    </row>
    <row r="274" spans="1:18" ht="12.75" customHeight="1">
      <c r="A274" s="230" t="s">
        <v>6</v>
      </c>
      <c r="B274" s="227" t="s">
        <v>9</v>
      </c>
      <c r="C274" s="227" t="s">
        <v>17</v>
      </c>
      <c r="D274" s="237" t="s">
        <v>15</v>
      </c>
      <c r="E274" s="228" t="s">
        <v>16</v>
      </c>
      <c r="F274" s="232" t="s">
        <v>49</v>
      </c>
      <c r="G274" s="238" t="s">
        <v>1</v>
      </c>
      <c r="H274" s="228" t="s">
        <v>2</v>
      </c>
      <c r="I274" s="228"/>
      <c r="J274" s="231"/>
      <c r="K274" s="231"/>
      <c r="L274" s="231"/>
      <c r="M274" s="231"/>
      <c r="N274" s="231"/>
      <c r="O274" s="231"/>
      <c r="P274" s="228" t="s">
        <v>0</v>
      </c>
      <c r="Q274" s="228"/>
      <c r="R274" s="228"/>
    </row>
    <row r="275" spans="1:18" ht="35.25" customHeight="1">
      <c r="A275" s="230"/>
      <c r="B275" s="240"/>
      <c r="C275" s="227"/>
      <c r="D275" s="238"/>
      <c r="E275" s="231"/>
      <c r="F275" s="233"/>
      <c r="G275" s="238"/>
      <c r="H275" s="229" t="s">
        <v>3</v>
      </c>
      <c r="I275" s="229"/>
      <c r="J275" s="231" t="s">
        <v>4</v>
      </c>
      <c r="K275" s="231"/>
      <c r="L275" s="231"/>
      <c r="M275" s="231"/>
      <c r="N275" s="231"/>
      <c r="O275" s="231"/>
      <c r="P275" s="229" t="s">
        <v>3</v>
      </c>
      <c r="Q275" s="228" t="s">
        <v>4</v>
      </c>
      <c r="R275" s="228"/>
    </row>
    <row r="276" spans="1:18" ht="48" customHeight="1">
      <c r="A276" s="230"/>
      <c r="B276" s="240"/>
      <c r="C276" s="227"/>
      <c r="D276" s="238"/>
      <c r="E276" s="231"/>
      <c r="F276" s="234"/>
      <c r="G276" s="238"/>
      <c r="H276" s="35" t="s">
        <v>215</v>
      </c>
      <c r="I276" s="36" t="s">
        <v>8</v>
      </c>
      <c r="J276" s="37" t="s">
        <v>243</v>
      </c>
      <c r="K276" s="37" t="s">
        <v>244</v>
      </c>
      <c r="L276" s="20" t="s">
        <v>97</v>
      </c>
      <c r="M276" s="37" t="s">
        <v>245</v>
      </c>
      <c r="N276" s="37" t="s">
        <v>51</v>
      </c>
      <c r="O276" s="38" t="s">
        <v>8</v>
      </c>
      <c r="P276" s="229"/>
      <c r="Q276" s="21" t="s">
        <v>7</v>
      </c>
      <c r="R276" s="38" t="s">
        <v>8</v>
      </c>
    </row>
    <row r="277" spans="1:18" ht="12.75" customHeight="1">
      <c r="A277" s="24">
        <v>1</v>
      </c>
      <c r="B277" s="8" t="s">
        <v>10</v>
      </c>
      <c r="C277" s="8">
        <v>2</v>
      </c>
      <c r="D277" s="51" t="s">
        <v>197</v>
      </c>
      <c r="E277" s="148" t="s">
        <v>64</v>
      </c>
      <c r="F277" s="32" t="s">
        <v>51</v>
      </c>
      <c r="G277" s="24" t="s">
        <v>34</v>
      </c>
      <c r="H277" s="3">
        <v>120</v>
      </c>
      <c r="I277" s="3"/>
      <c r="J277" s="3"/>
      <c r="K277" s="3"/>
      <c r="L277" s="3"/>
      <c r="M277" s="3"/>
      <c r="N277" s="3">
        <v>120</v>
      </c>
      <c r="O277" s="3"/>
      <c r="P277" s="24">
        <v>4</v>
      </c>
      <c r="Q277" s="24">
        <v>4</v>
      </c>
      <c r="R277" s="15">
        <v>0</v>
      </c>
    </row>
    <row r="278" spans="1:18" ht="12.75" customHeight="1">
      <c r="A278" s="24">
        <v>2</v>
      </c>
      <c r="B278" s="249" t="s">
        <v>12</v>
      </c>
      <c r="C278" s="8">
        <v>3</v>
      </c>
      <c r="D278" s="51" t="s">
        <v>198</v>
      </c>
      <c r="E278" s="148" t="s">
        <v>64</v>
      </c>
      <c r="F278" s="32" t="s">
        <v>51</v>
      </c>
      <c r="G278" s="24" t="s">
        <v>34</v>
      </c>
      <c r="H278" s="3">
        <v>120</v>
      </c>
      <c r="I278" s="3"/>
      <c r="J278" s="3"/>
      <c r="K278" s="3"/>
      <c r="L278" s="3"/>
      <c r="M278" s="3"/>
      <c r="N278" s="3">
        <v>120</v>
      </c>
      <c r="O278" s="3"/>
      <c r="P278" s="24">
        <v>4</v>
      </c>
      <c r="Q278" s="24">
        <v>4</v>
      </c>
      <c r="R278" s="15">
        <v>0</v>
      </c>
    </row>
    <row r="279" spans="1:18" ht="12.75" customHeight="1">
      <c r="A279" s="24">
        <v>3</v>
      </c>
      <c r="B279" s="249"/>
      <c r="C279" s="8">
        <v>4</v>
      </c>
      <c r="D279" s="51" t="s">
        <v>199</v>
      </c>
      <c r="E279" s="148" t="s">
        <v>64</v>
      </c>
      <c r="F279" s="32" t="s">
        <v>51</v>
      </c>
      <c r="G279" s="24" t="s">
        <v>34</v>
      </c>
      <c r="H279" s="3">
        <v>120</v>
      </c>
      <c r="I279" s="3"/>
      <c r="J279" s="3"/>
      <c r="K279" s="3"/>
      <c r="L279" s="3"/>
      <c r="M279" s="3"/>
      <c r="N279" s="3">
        <v>120</v>
      </c>
      <c r="O279" s="3"/>
      <c r="P279" s="24">
        <v>4</v>
      </c>
      <c r="Q279" s="24">
        <v>4</v>
      </c>
      <c r="R279" s="15">
        <v>0</v>
      </c>
    </row>
    <row r="280" spans="1:18" ht="12.75" customHeight="1">
      <c r="A280" s="24">
        <v>4</v>
      </c>
      <c r="B280" s="235" t="s">
        <v>22</v>
      </c>
      <c r="C280" s="8">
        <v>5</v>
      </c>
      <c r="D280" s="51" t="s">
        <v>200</v>
      </c>
      <c r="E280" s="148" t="s">
        <v>64</v>
      </c>
      <c r="F280" s="32" t="s">
        <v>51</v>
      </c>
      <c r="G280" s="24" t="s">
        <v>34</v>
      </c>
      <c r="H280" s="3">
        <v>80</v>
      </c>
      <c r="I280" s="3"/>
      <c r="J280" s="3"/>
      <c r="K280" s="3"/>
      <c r="L280" s="3"/>
      <c r="M280" s="3"/>
      <c r="N280" s="3">
        <v>80</v>
      </c>
      <c r="O280" s="3"/>
      <c r="P280" s="24">
        <v>3</v>
      </c>
      <c r="Q280" s="24">
        <v>3</v>
      </c>
      <c r="R280" s="15">
        <v>0</v>
      </c>
    </row>
    <row r="281" spans="1:18" ht="12.75" customHeight="1">
      <c r="A281" s="24">
        <v>5</v>
      </c>
      <c r="B281" s="236"/>
      <c r="C281" s="8">
        <v>6</v>
      </c>
      <c r="D281" s="51" t="s">
        <v>201</v>
      </c>
      <c r="E281" s="148" t="s">
        <v>64</v>
      </c>
      <c r="F281" s="32" t="s">
        <v>51</v>
      </c>
      <c r="G281" s="24" t="s">
        <v>34</v>
      </c>
      <c r="H281" s="3">
        <v>80</v>
      </c>
      <c r="I281" s="3"/>
      <c r="J281" s="3"/>
      <c r="K281" s="3"/>
      <c r="L281" s="3"/>
      <c r="M281" s="3"/>
      <c r="N281" s="3">
        <v>80</v>
      </c>
      <c r="O281" s="3"/>
      <c r="P281" s="24">
        <v>3</v>
      </c>
      <c r="Q281" s="24">
        <v>3</v>
      </c>
      <c r="R281" s="15">
        <v>0</v>
      </c>
    </row>
    <row r="282" spans="1:18" ht="12.75" customHeight="1">
      <c r="A282" s="241" t="s">
        <v>37</v>
      </c>
      <c r="B282" s="242"/>
      <c r="C282" s="242"/>
      <c r="D282" s="242"/>
      <c r="E282" s="242"/>
      <c r="F282" s="242"/>
      <c r="G282" s="243"/>
      <c r="H282" s="25">
        <f>SUM(H277:H281)</f>
        <v>520</v>
      </c>
      <c r="I282" s="25">
        <f aca="true" t="shared" si="22" ref="I282:R282">SUM(I277:I281)</f>
        <v>0</v>
      </c>
      <c r="J282" s="25">
        <f t="shared" si="22"/>
        <v>0</v>
      </c>
      <c r="K282" s="25">
        <f t="shared" si="22"/>
        <v>0</v>
      </c>
      <c r="L282" s="25">
        <f t="shared" si="22"/>
        <v>0</v>
      </c>
      <c r="M282" s="25">
        <f t="shared" si="22"/>
        <v>0</v>
      </c>
      <c r="N282" s="25">
        <f t="shared" si="22"/>
        <v>520</v>
      </c>
      <c r="O282" s="25">
        <f t="shared" si="22"/>
        <v>0</v>
      </c>
      <c r="P282" s="25">
        <f t="shared" si="22"/>
        <v>18</v>
      </c>
      <c r="Q282" s="25">
        <f t="shared" si="22"/>
        <v>18</v>
      </c>
      <c r="R282" s="25">
        <f t="shared" si="22"/>
        <v>0</v>
      </c>
    </row>
    <row r="283" ht="12.75" customHeight="1"/>
    <row r="284" spans="1:16" ht="12.75" customHeight="1">
      <c r="A284" s="59" t="s">
        <v>27</v>
      </c>
      <c r="P284" s="12"/>
    </row>
    <row r="285" spans="1:16" ht="15.75" customHeight="1">
      <c r="A285" s="278" t="s">
        <v>28</v>
      </c>
      <c r="B285" s="279"/>
      <c r="C285" s="279"/>
      <c r="D285" s="279"/>
      <c r="E285" s="279"/>
      <c r="F285" s="280"/>
      <c r="G285" s="251" t="s">
        <v>29</v>
      </c>
      <c r="H285" s="251"/>
      <c r="I285" s="251"/>
      <c r="J285" s="251"/>
      <c r="K285" s="251"/>
      <c r="L285" s="251" t="s">
        <v>31</v>
      </c>
      <c r="M285" s="251"/>
      <c r="N285" s="251"/>
      <c r="O285" s="251"/>
      <c r="P285" s="12"/>
    </row>
    <row r="286" spans="1:16" ht="43.5" customHeight="1">
      <c r="A286" s="281"/>
      <c r="B286" s="282"/>
      <c r="C286" s="282"/>
      <c r="D286" s="282"/>
      <c r="E286" s="282"/>
      <c r="F286" s="283"/>
      <c r="G286" s="246" t="s">
        <v>203</v>
      </c>
      <c r="H286" s="246"/>
      <c r="I286" s="246" t="s">
        <v>30</v>
      </c>
      <c r="J286" s="246"/>
      <c r="K286" s="246"/>
      <c r="L286" s="244" t="s">
        <v>204</v>
      </c>
      <c r="M286" s="245"/>
      <c r="N286" s="246" t="s">
        <v>44</v>
      </c>
      <c r="O286" s="246"/>
      <c r="P286" s="12"/>
    </row>
    <row r="287" spans="1:16" ht="12.75" customHeight="1">
      <c r="A287" s="201" t="s">
        <v>173</v>
      </c>
      <c r="B287" s="202"/>
      <c r="C287" s="202"/>
      <c r="D287" s="202"/>
      <c r="E287" s="202"/>
      <c r="F287" s="203"/>
      <c r="G287" s="207">
        <v>270</v>
      </c>
      <c r="H287" s="207"/>
      <c r="I287" s="206">
        <f aca="true" t="shared" si="23" ref="I287:I293">G287/2300</f>
        <v>0.11739130434782609</v>
      </c>
      <c r="J287" s="207"/>
      <c r="K287" s="207"/>
      <c r="L287" s="204">
        <v>21</v>
      </c>
      <c r="M287" s="205"/>
      <c r="N287" s="206">
        <f aca="true" t="shared" si="24" ref="N287:N294">L287/180</f>
        <v>0.11666666666666667</v>
      </c>
      <c r="O287" s="207"/>
      <c r="P287" s="12"/>
    </row>
    <row r="288" spans="1:16" ht="12.75" customHeight="1">
      <c r="A288" s="201" t="s">
        <v>176</v>
      </c>
      <c r="B288" s="202"/>
      <c r="C288" s="202"/>
      <c r="D288" s="202"/>
      <c r="E288" s="202"/>
      <c r="F288" s="203"/>
      <c r="G288" s="207">
        <v>45</v>
      </c>
      <c r="H288" s="207"/>
      <c r="I288" s="206">
        <f t="shared" si="23"/>
        <v>0.01956521739130435</v>
      </c>
      <c r="J288" s="207"/>
      <c r="K288" s="207"/>
      <c r="L288" s="204">
        <v>4</v>
      </c>
      <c r="M288" s="205"/>
      <c r="N288" s="206">
        <f t="shared" si="24"/>
        <v>0.022222222222222223</v>
      </c>
      <c r="O288" s="207"/>
      <c r="P288" s="12"/>
    </row>
    <row r="289" spans="1:16" ht="12.75" customHeight="1">
      <c r="A289" s="201" t="s">
        <v>174</v>
      </c>
      <c r="B289" s="202"/>
      <c r="C289" s="202"/>
      <c r="D289" s="202"/>
      <c r="E289" s="202"/>
      <c r="F289" s="203"/>
      <c r="G289" s="207">
        <v>75</v>
      </c>
      <c r="H289" s="207"/>
      <c r="I289" s="206">
        <f t="shared" si="23"/>
        <v>0.03260869565217391</v>
      </c>
      <c r="J289" s="207"/>
      <c r="K289" s="207"/>
      <c r="L289" s="204">
        <v>6</v>
      </c>
      <c r="M289" s="205"/>
      <c r="N289" s="206">
        <f t="shared" si="24"/>
        <v>0.03333333333333333</v>
      </c>
      <c r="O289" s="207"/>
      <c r="P289" s="12"/>
    </row>
    <row r="290" spans="1:16" ht="12.75" customHeight="1">
      <c r="A290" s="201" t="s">
        <v>181</v>
      </c>
      <c r="B290" s="202"/>
      <c r="C290" s="202"/>
      <c r="D290" s="202"/>
      <c r="E290" s="202"/>
      <c r="F290" s="203"/>
      <c r="G290" s="207">
        <v>90</v>
      </c>
      <c r="H290" s="207"/>
      <c r="I290" s="206">
        <f t="shared" si="23"/>
        <v>0.0391304347826087</v>
      </c>
      <c r="J290" s="207"/>
      <c r="K290" s="207"/>
      <c r="L290" s="204">
        <v>8</v>
      </c>
      <c r="M290" s="205"/>
      <c r="N290" s="206">
        <f t="shared" si="24"/>
        <v>0.044444444444444446</v>
      </c>
      <c r="O290" s="207"/>
      <c r="P290" s="12"/>
    </row>
    <row r="291" spans="1:16" ht="12.75" customHeight="1">
      <c r="A291" s="201" t="s">
        <v>175</v>
      </c>
      <c r="B291" s="202"/>
      <c r="C291" s="202"/>
      <c r="D291" s="202"/>
      <c r="E291" s="202"/>
      <c r="F291" s="203"/>
      <c r="G291" s="207">
        <v>180</v>
      </c>
      <c r="H291" s="207"/>
      <c r="I291" s="206">
        <f t="shared" si="23"/>
        <v>0.0782608695652174</v>
      </c>
      <c r="J291" s="207"/>
      <c r="K291" s="207"/>
      <c r="L291" s="204">
        <v>10</v>
      </c>
      <c r="M291" s="205"/>
      <c r="N291" s="206">
        <f t="shared" si="24"/>
        <v>0.05555555555555555</v>
      </c>
      <c r="O291" s="207"/>
      <c r="P291" s="12"/>
    </row>
    <row r="292" spans="1:16" ht="12.75" customHeight="1">
      <c r="A292" s="201" t="s">
        <v>171</v>
      </c>
      <c r="B292" s="202"/>
      <c r="C292" s="202"/>
      <c r="D292" s="202"/>
      <c r="E292" s="202"/>
      <c r="F292" s="203"/>
      <c r="G292" s="207">
        <v>60</v>
      </c>
      <c r="H292" s="207"/>
      <c r="I292" s="206">
        <f t="shared" si="23"/>
        <v>0.02608695652173913</v>
      </c>
      <c r="J292" s="207"/>
      <c r="K292" s="207"/>
      <c r="L292" s="204">
        <v>4</v>
      </c>
      <c r="M292" s="205"/>
      <c r="N292" s="206">
        <f t="shared" si="24"/>
        <v>0.022222222222222223</v>
      </c>
      <c r="O292" s="207"/>
      <c r="P292" s="2"/>
    </row>
    <row r="293" spans="1:16" ht="12.75" customHeight="1">
      <c r="A293" s="201" t="s">
        <v>172</v>
      </c>
      <c r="B293" s="202"/>
      <c r="C293" s="202"/>
      <c r="D293" s="202"/>
      <c r="E293" s="202"/>
      <c r="F293" s="203"/>
      <c r="G293" s="207">
        <v>520</v>
      </c>
      <c r="H293" s="207"/>
      <c r="I293" s="206">
        <f t="shared" si="23"/>
        <v>0.22608695652173913</v>
      </c>
      <c r="J293" s="207"/>
      <c r="K293" s="207"/>
      <c r="L293" s="204">
        <v>18</v>
      </c>
      <c r="M293" s="205"/>
      <c r="N293" s="206">
        <f t="shared" si="24"/>
        <v>0.1</v>
      </c>
      <c r="O293" s="207"/>
      <c r="P293" s="2"/>
    </row>
    <row r="294" spans="1:16" ht="17.25" customHeight="1">
      <c r="A294" s="212" t="s">
        <v>37</v>
      </c>
      <c r="B294" s="213"/>
      <c r="C294" s="213"/>
      <c r="D294" s="213"/>
      <c r="E294" s="213"/>
      <c r="F294" s="214"/>
      <c r="G294" s="211">
        <f>SUM(G287:H293)</f>
        <v>1240</v>
      </c>
      <c r="H294" s="211"/>
      <c r="I294" s="210">
        <f>G294/2570</f>
        <v>0.48249027237354086</v>
      </c>
      <c r="J294" s="211"/>
      <c r="K294" s="211"/>
      <c r="L294" s="198">
        <f>SUM(L287:L293)</f>
        <v>71</v>
      </c>
      <c r="M294" s="199"/>
      <c r="N294" s="210">
        <f t="shared" si="24"/>
        <v>0.39444444444444443</v>
      </c>
      <c r="O294" s="211"/>
      <c r="P294" s="12"/>
    </row>
    <row r="295" ht="26.25" customHeight="1"/>
    <row r="296" spans="1:15" ht="12.75" customHeight="1">
      <c r="A296" s="294" t="s">
        <v>26</v>
      </c>
      <c r="B296" s="295"/>
      <c r="C296" s="295"/>
      <c r="D296" s="295"/>
      <c r="E296" s="295"/>
      <c r="F296" s="296"/>
      <c r="G296" s="251" t="s">
        <v>29</v>
      </c>
      <c r="H296" s="251"/>
      <c r="I296" s="251"/>
      <c r="J296" s="251"/>
      <c r="K296" s="251"/>
      <c r="L296" s="251" t="s">
        <v>31</v>
      </c>
      <c r="M296" s="251"/>
      <c r="N296" s="251"/>
      <c r="O296" s="251"/>
    </row>
    <row r="297" spans="1:15" ht="42" customHeight="1">
      <c r="A297" s="297"/>
      <c r="B297" s="298"/>
      <c r="C297" s="298"/>
      <c r="D297" s="298"/>
      <c r="E297" s="298"/>
      <c r="F297" s="299"/>
      <c r="G297" s="246" t="s">
        <v>203</v>
      </c>
      <c r="H297" s="246"/>
      <c r="I297" s="246" t="s">
        <v>30</v>
      </c>
      <c r="J297" s="246"/>
      <c r="K297" s="246"/>
      <c r="L297" s="244" t="s">
        <v>204</v>
      </c>
      <c r="M297" s="245"/>
      <c r="N297" s="246" t="s">
        <v>44</v>
      </c>
      <c r="O297" s="246"/>
    </row>
    <row r="298" spans="1:15" ht="20.25" customHeight="1">
      <c r="A298" s="284" t="s">
        <v>218</v>
      </c>
      <c r="B298" s="276"/>
      <c r="C298" s="276"/>
      <c r="D298" s="276"/>
      <c r="E298" s="276"/>
      <c r="F298" s="277"/>
      <c r="G298" s="207">
        <f>I106</f>
        <v>2225</v>
      </c>
      <c r="H298" s="207"/>
      <c r="I298" s="206">
        <f>G298/(G298+G299)</f>
        <v>0.4744136460554371</v>
      </c>
      <c r="J298" s="207"/>
      <c r="K298" s="207"/>
      <c r="L298" s="254">
        <f>R106</f>
        <v>87</v>
      </c>
      <c r="M298" s="205"/>
      <c r="N298" s="206">
        <f>L298/180</f>
        <v>0.48333333333333334</v>
      </c>
      <c r="O298" s="207"/>
    </row>
    <row r="299" spans="1:15" ht="22.5" customHeight="1">
      <c r="A299" s="275" t="s">
        <v>61</v>
      </c>
      <c r="B299" s="276"/>
      <c r="C299" s="276"/>
      <c r="D299" s="276"/>
      <c r="E299" s="276"/>
      <c r="F299" s="277"/>
      <c r="G299" s="207">
        <f>H108</f>
        <v>2465</v>
      </c>
      <c r="H299" s="207"/>
      <c r="I299" s="206">
        <f>G299/(G298+G299)</f>
        <v>0.5255863539445629</v>
      </c>
      <c r="J299" s="207"/>
      <c r="K299" s="207"/>
      <c r="L299" s="254">
        <f>Q106</f>
        <v>92.99999999999997</v>
      </c>
      <c r="M299" s="255"/>
      <c r="N299" s="206">
        <f>L299/180</f>
        <v>0.5166666666666665</v>
      </c>
      <c r="O299" s="207"/>
    </row>
    <row r="300" ht="12.75" customHeight="1"/>
    <row r="301" ht="12.75" customHeight="1">
      <c r="A301" s="186" t="s">
        <v>222</v>
      </c>
    </row>
    <row r="302" spans="1:15" ht="12.75" customHeight="1">
      <c r="A302" s="217" t="s">
        <v>223</v>
      </c>
      <c r="B302" s="218"/>
      <c r="C302" s="218"/>
      <c r="D302" s="218"/>
      <c r="E302" s="218"/>
      <c r="F302" s="219"/>
      <c r="G302" s="223" t="s">
        <v>29</v>
      </c>
      <c r="H302" s="223"/>
      <c r="I302" s="223"/>
      <c r="J302" s="223"/>
      <c r="K302" s="223"/>
      <c r="L302" s="223" t="s">
        <v>31</v>
      </c>
      <c r="M302" s="223"/>
      <c r="N302" s="223"/>
      <c r="O302" s="223"/>
    </row>
    <row r="303" spans="1:15" ht="43.5" customHeight="1">
      <c r="A303" s="220"/>
      <c r="B303" s="221"/>
      <c r="C303" s="221"/>
      <c r="D303" s="221"/>
      <c r="E303" s="221"/>
      <c r="F303" s="222"/>
      <c r="G303" s="216" t="s">
        <v>224</v>
      </c>
      <c r="H303" s="216"/>
      <c r="I303" s="216" t="s">
        <v>30</v>
      </c>
      <c r="J303" s="216"/>
      <c r="K303" s="216"/>
      <c r="L303" s="208" t="s">
        <v>225</v>
      </c>
      <c r="M303" s="209"/>
      <c r="N303" s="216" t="s">
        <v>44</v>
      </c>
      <c r="O303" s="216"/>
    </row>
    <row r="304" spans="1:15" ht="12.75" customHeight="1">
      <c r="A304" s="201" t="s">
        <v>226</v>
      </c>
      <c r="B304" s="202"/>
      <c r="C304" s="202"/>
      <c r="D304" s="202"/>
      <c r="E304" s="202"/>
      <c r="F304" s="203"/>
      <c r="G304" s="204">
        <v>1110</v>
      </c>
      <c r="H304" s="205"/>
      <c r="I304" s="206">
        <f>G304/H106</f>
        <v>0.46638655462184875</v>
      </c>
      <c r="J304" s="207"/>
      <c r="K304" s="207"/>
      <c r="L304" s="204">
        <v>91</v>
      </c>
      <c r="M304" s="205"/>
      <c r="N304" s="206">
        <f>L304/180</f>
        <v>0.5055555555555555</v>
      </c>
      <c r="O304" s="207"/>
    </row>
    <row r="305" spans="1:15" ht="12.75" customHeight="1">
      <c r="A305" s="201" t="s">
        <v>227</v>
      </c>
      <c r="B305" s="202"/>
      <c r="C305" s="202"/>
      <c r="D305" s="202"/>
      <c r="E305" s="202"/>
      <c r="F305" s="203"/>
      <c r="G305" s="204">
        <v>180</v>
      </c>
      <c r="H305" s="205"/>
      <c r="I305" s="206">
        <f>G305/H106</f>
        <v>0.07563025210084033</v>
      </c>
      <c r="J305" s="207"/>
      <c r="K305" s="207"/>
      <c r="L305" s="204">
        <v>24</v>
      </c>
      <c r="M305" s="205"/>
      <c r="N305" s="206">
        <f>L305/180</f>
        <v>0.13333333333333333</v>
      </c>
      <c r="O305" s="207"/>
    </row>
    <row r="306" spans="1:15" ht="12.75" customHeight="1">
      <c r="A306" s="201" t="s">
        <v>228</v>
      </c>
      <c r="B306" s="202"/>
      <c r="C306" s="202"/>
      <c r="D306" s="202"/>
      <c r="E306" s="202"/>
      <c r="F306" s="203"/>
      <c r="G306" s="204">
        <v>520</v>
      </c>
      <c r="H306" s="205"/>
      <c r="I306" s="206">
        <f>G306/H106</f>
        <v>0.2184873949579832</v>
      </c>
      <c r="J306" s="207"/>
      <c r="K306" s="207"/>
      <c r="L306" s="204">
        <v>18</v>
      </c>
      <c r="M306" s="205"/>
      <c r="N306" s="206">
        <f>L306/180</f>
        <v>0.1</v>
      </c>
      <c r="O306" s="207"/>
    </row>
    <row r="307" spans="1:15" ht="12.75" customHeight="1">
      <c r="A307" s="212" t="s">
        <v>37</v>
      </c>
      <c r="B307" s="213"/>
      <c r="C307" s="213"/>
      <c r="D307" s="213"/>
      <c r="E307" s="213"/>
      <c r="F307" s="214"/>
      <c r="G307" s="211">
        <f>SUM(G304:H306)</f>
        <v>1810</v>
      </c>
      <c r="H307" s="211"/>
      <c r="I307" s="210">
        <f>G307/H106</f>
        <v>0.7605042016806722</v>
      </c>
      <c r="J307" s="215"/>
      <c r="K307" s="215"/>
      <c r="L307" s="198">
        <f>SUM(L304:L306)</f>
        <v>133</v>
      </c>
      <c r="M307" s="199"/>
      <c r="N307" s="210">
        <f>L307/180</f>
        <v>0.7388888888888889</v>
      </c>
      <c r="O307" s="211"/>
    </row>
    <row r="308" ht="12.75" customHeight="1"/>
    <row r="309" ht="12.75" customHeight="1"/>
    <row r="310" ht="10.5" customHeight="1"/>
    <row r="311" spans="1:18" ht="12.75" customHeight="1">
      <c r="A311" s="224" t="s">
        <v>210</v>
      </c>
      <c r="B311" s="224"/>
      <c r="C311" s="224"/>
      <c r="D311" s="224"/>
      <c r="E311" s="224"/>
      <c r="G311" s="44"/>
      <c r="H311" s="224" t="s">
        <v>260</v>
      </c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</row>
    <row r="312" spans="1:18" ht="24.75" customHeight="1">
      <c r="A312" s="43"/>
      <c r="B312" s="43"/>
      <c r="C312" s="43"/>
      <c r="D312" s="43"/>
      <c r="E312" s="43"/>
      <c r="G312" s="4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</row>
    <row r="313" spans="1:18" ht="12.75" customHeight="1">
      <c r="A313" s="226" t="s">
        <v>261</v>
      </c>
      <c r="B313" s="226"/>
      <c r="C313" s="226"/>
      <c r="D313" s="226"/>
      <c r="E313" s="226"/>
      <c r="H313" s="226" t="s">
        <v>262</v>
      </c>
      <c r="I313" s="226"/>
      <c r="J313" s="226"/>
      <c r="K313" s="226"/>
      <c r="L313" s="226"/>
      <c r="M313" s="226"/>
      <c r="N313" s="226"/>
      <c r="O313" s="226"/>
      <c r="P313" s="226"/>
      <c r="Q313" s="226"/>
      <c r="R313" s="226"/>
    </row>
    <row r="314" spans="1:18" ht="9" customHeight="1">
      <c r="A314" s="224" t="s">
        <v>69</v>
      </c>
      <c r="B314" s="224"/>
      <c r="C314" s="224"/>
      <c r="D314" s="224"/>
      <c r="E314" s="224"/>
      <c r="G314" s="45"/>
      <c r="H314" s="225" t="s">
        <v>70</v>
      </c>
      <c r="I314" s="225"/>
      <c r="J314" s="225"/>
      <c r="K314" s="225"/>
      <c r="L314" s="225"/>
      <c r="M314" s="225"/>
      <c r="N314" s="225"/>
      <c r="O314" s="225"/>
      <c r="P314" s="225"/>
      <c r="Q314" s="225"/>
      <c r="R314" s="225"/>
    </row>
    <row r="315" spans="1:18" ht="12.75" customHeight="1">
      <c r="A315" s="224" t="s">
        <v>71</v>
      </c>
      <c r="B315" s="224"/>
      <c r="C315" s="224"/>
      <c r="D315" s="224"/>
      <c r="E315" s="224"/>
      <c r="G315" s="44"/>
      <c r="H315" s="224" t="s">
        <v>72</v>
      </c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</row>
    <row r="316" spans="1:14" ht="12.7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</row>
    <row r="317" spans="1:5" ht="12.75" customHeight="1">
      <c r="A317" s="43"/>
      <c r="B317" s="43"/>
      <c r="C317" s="43"/>
      <c r="D317" s="43"/>
      <c r="E317" s="43"/>
    </row>
    <row r="318" spans="1:18" ht="12.75" customHeight="1">
      <c r="A318" s="224" t="s">
        <v>211</v>
      </c>
      <c r="B318" s="224"/>
      <c r="C318" s="224"/>
      <c r="D318" s="224"/>
      <c r="E318" s="224"/>
      <c r="H318" s="224" t="s">
        <v>221</v>
      </c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</row>
    <row r="319" spans="1:5" ht="24.75" customHeight="1">
      <c r="A319" s="43"/>
      <c r="B319" s="43"/>
      <c r="C319" s="43"/>
      <c r="D319" s="43"/>
      <c r="E319" s="43"/>
    </row>
    <row r="320" spans="1:18" ht="12.75" customHeight="1">
      <c r="A320" s="226" t="s">
        <v>263</v>
      </c>
      <c r="B320" s="226"/>
      <c r="C320" s="226"/>
      <c r="D320" s="226"/>
      <c r="E320" s="226"/>
      <c r="H320" s="226" t="s">
        <v>264</v>
      </c>
      <c r="I320" s="226"/>
      <c r="J320" s="226"/>
      <c r="K320" s="226"/>
      <c r="L320" s="226"/>
      <c r="M320" s="226"/>
      <c r="N320" s="226"/>
      <c r="O320" s="226"/>
      <c r="P320" s="226"/>
      <c r="Q320" s="226"/>
      <c r="R320" s="226"/>
    </row>
    <row r="321" spans="1:18" ht="7.5" customHeight="1">
      <c r="A321" s="224" t="s">
        <v>73</v>
      </c>
      <c r="B321" s="224"/>
      <c r="C321" s="224"/>
      <c r="D321" s="224"/>
      <c r="E321" s="224"/>
      <c r="G321" s="45"/>
      <c r="H321" s="225" t="s">
        <v>70</v>
      </c>
      <c r="I321" s="225"/>
      <c r="J321" s="225"/>
      <c r="K321" s="225"/>
      <c r="L321" s="225"/>
      <c r="M321" s="225"/>
      <c r="N321" s="225"/>
      <c r="O321" s="225"/>
      <c r="P321" s="225"/>
      <c r="Q321" s="225"/>
      <c r="R321" s="225"/>
    </row>
    <row r="322" spans="1:18" ht="12.75" customHeight="1">
      <c r="A322" s="224" t="s">
        <v>71</v>
      </c>
      <c r="B322" s="224"/>
      <c r="C322" s="224"/>
      <c r="D322" s="224"/>
      <c r="E322" s="224"/>
      <c r="G322" s="44"/>
      <c r="H322" s="224" t="s">
        <v>72</v>
      </c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</row>
    <row r="323" spans="1:18" ht="12.75" customHeight="1">
      <c r="A323" s="43"/>
      <c r="B323" s="43"/>
      <c r="C323" s="43"/>
      <c r="D323" s="43"/>
      <c r="E323" s="43"/>
      <c r="G323" s="44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</row>
    <row r="324" spans="1:5" ht="12.75" customHeight="1">
      <c r="A324" s="43"/>
      <c r="B324" s="46"/>
      <c r="C324" s="46"/>
      <c r="D324" s="46"/>
      <c r="E324" s="46"/>
    </row>
    <row r="325" spans="1:25" ht="12.75" customHeight="1">
      <c r="A325" s="309" t="s">
        <v>265</v>
      </c>
      <c r="B325" s="309"/>
      <c r="C325" s="309"/>
      <c r="D325" s="309"/>
      <c r="E325" s="309"/>
      <c r="F325" s="309"/>
      <c r="G325" s="309"/>
      <c r="H325" s="309"/>
      <c r="I325" s="309"/>
      <c r="J325" s="309"/>
      <c r="K325" s="309"/>
      <c r="L325" s="309"/>
      <c r="M325" s="309"/>
      <c r="N325" s="309"/>
      <c r="O325" s="309"/>
      <c r="P325" s="309"/>
      <c r="Q325" s="309"/>
      <c r="R325" s="309"/>
      <c r="S325" s="309"/>
      <c r="T325" s="189"/>
      <c r="U325" s="189"/>
      <c r="V325" s="189"/>
      <c r="W325" s="189"/>
      <c r="X325" s="189"/>
      <c r="Y325" s="189"/>
    </row>
    <row r="326" spans="1:25" ht="12.75" customHeight="1">
      <c r="A326" s="309"/>
      <c r="B326" s="309"/>
      <c r="C326" s="309"/>
      <c r="D326" s="309"/>
      <c r="E326" s="309"/>
      <c r="F326" s="309"/>
      <c r="G326" s="309"/>
      <c r="H326" s="309"/>
      <c r="I326" s="309"/>
      <c r="J326" s="309"/>
      <c r="K326" s="309"/>
      <c r="L326" s="309"/>
      <c r="M326" s="309"/>
      <c r="N326" s="309"/>
      <c r="O326" s="309"/>
      <c r="P326" s="309"/>
      <c r="Q326" s="309"/>
      <c r="R326" s="309"/>
      <c r="S326" s="309"/>
      <c r="T326" s="189"/>
      <c r="U326" s="189"/>
      <c r="V326" s="189"/>
      <c r="W326" s="189"/>
      <c r="X326" s="189"/>
      <c r="Y326" s="189"/>
    </row>
    <row r="327" spans="1:25" ht="12.75" customHeight="1">
      <c r="A327" s="309"/>
      <c r="B327" s="309"/>
      <c r="C327" s="309"/>
      <c r="D327" s="309"/>
      <c r="E327" s="309"/>
      <c r="F327" s="309"/>
      <c r="G327" s="309"/>
      <c r="H327" s="309"/>
      <c r="I327" s="309"/>
      <c r="J327" s="309"/>
      <c r="K327" s="309"/>
      <c r="L327" s="309"/>
      <c r="M327" s="309"/>
      <c r="N327" s="309"/>
      <c r="O327" s="309"/>
      <c r="P327" s="309"/>
      <c r="Q327" s="309"/>
      <c r="R327" s="309"/>
      <c r="S327" s="309"/>
      <c r="T327" s="189"/>
      <c r="U327" s="189"/>
      <c r="V327" s="189"/>
      <c r="W327" s="189"/>
      <c r="X327" s="189"/>
      <c r="Y327" s="189"/>
    </row>
    <row r="328" spans="1:25" ht="12.75" customHeight="1">
      <c r="A328" s="310"/>
      <c r="B328" s="310"/>
      <c r="C328" s="310"/>
      <c r="D328" s="310"/>
      <c r="E328" s="310"/>
      <c r="F328" s="310"/>
      <c r="G328" s="310"/>
      <c r="H328" s="310"/>
      <c r="I328" s="310"/>
      <c r="J328" s="310"/>
      <c r="K328" s="310"/>
      <c r="L328" s="310"/>
      <c r="M328" s="310"/>
      <c r="N328" s="310"/>
      <c r="O328" s="310"/>
      <c r="P328" s="310"/>
      <c r="Q328" s="310"/>
      <c r="R328" s="310"/>
      <c r="S328" s="189"/>
      <c r="T328" s="189"/>
      <c r="U328" s="189"/>
      <c r="V328" s="189"/>
      <c r="W328" s="189"/>
      <c r="X328" s="189"/>
      <c r="Y328" s="189"/>
    </row>
    <row r="329" spans="1:25" ht="12.75" customHeight="1">
      <c r="A329" s="309" t="s">
        <v>266</v>
      </c>
      <c r="B329" s="309"/>
      <c r="C329" s="309"/>
      <c r="D329" s="309"/>
      <c r="E329" s="309"/>
      <c r="F329" s="309"/>
      <c r="G329" s="309"/>
      <c r="H329" s="309"/>
      <c r="I329" s="309"/>
      <c r="J329" s="309"/>
      <c r="K329" s="309"/>
      <c r="L329" s="309"/>
      <c r="M329" s="309"/>
      <c r="N329" s="309"/>
      <c r="O329" s="309"/>
      <c r="P329" s="309"/>
      <c r="Q329" s="309"/>
      <c r="R329" s="309"/>
      <c r="S329" s="309"/>
      <c r="T329" s="189"/>
      <c r="U329" s="189"/>
      <c r="V329" s="189"/>
      <c r="W329" s="189"/>
      <c r="X329" s="189"/>
      <c r="Y329" s="189"/>
    </row>
    <row r="330" spans="1:25" ht="12.75" customHeight="1">
      <c r="A330" s="309"/>
      <c r="B330" s="309"/>
      <c r="C330" s="309"/>
      <c r="D330" s="309"/>
      <c r="E330" s="309"/>
      <c r="F330" s="309"/>
      <c r="G330" s="309"/>
      <c r="H330" s="309"/>
      <c r="I330" s="309"/>
      <c r="J330" s="309"/>
      <c r="K330" s="309"/>
      <c r="L330" s="309"/>
      <c r="M330" s="309"/>
      <c r="N330" s="309"/>
      <c r="O330" s="309"/>
      <c r="P330" s="309"/>
      <c r="Q330" s="309"/>
      <c r="R330" s="309"/>
      <c r="S330" s="309"/>
      <c r="T330" s="189"/>
      <c r="U330" s="189"/>
      <c r="V330" s="189"/>
      <c r="W330" s="189"/>
      <c r="X330" s="189"/>
      <c r="Y330" s="189"/>
    </row>
    <row r="331" spans="1:25" ht="12.75" customHeight="1">
      <c r="A331" s="310"/>
      <c r="B331" s="310"/>
      <c r="C331" s="310"/>
      <c r="D331" s="310"/>
      <c r="E331" s="310"/>
      <c r="F331" s="310"/>
      <c r="G331" s="310"/>
      <c r="H331" s="310"/>
      <c r="I331" s="310"/>
      <c r="J331" s="310"/>
      <c r="K331" s="310"/>
      <c r="L331" s="310"/>
      <c r="M331" s="310"/>
      <c r="N331" s="310"/>
      <c r="O331" s="310"/>
      <c r="P331" s="310"/>
      <c r="Q331" s="310"/>
      <c r="R331" s="310"/>
      <c r="S331" s="189"/>
      <c r="T331" s="189"/>
      <c r="U331" s="189"/>
      <c r="V331" s="189"/>
      <c r="W331" s="189"/>
      <c r="X331" s="189"/>
      <c r="Y331" s="189"/>
    </row>
    <row r="332" spans="1:25" ht="10.5" customHeight="1">
      <c r="A332" s="309" t="s">
        <v>267</v>
      </c>
      <c r="B332" s="309"/>
      <c r="C332" s="309"/>
      <c r="D332" s="309"/>
      <c r="E332" s="309"/>
      <c r="F332" s="309"/>
      <c r="G332" s="309"/>
      <c r="H332" s="309"/>
      <c r="I332" s="309"/>
      <c r="J332" s="309"/>
      <c r="K332" s="309"/>
      <c r="L332" s="309"/>
      <c r="M332" s="309"/>
      <c r="N332" s="309"/>
      <c r="O332" s="309"/>
      <c r="P332" s="309"/>
      <c r="Q332" s="309"/>
      <c r="R332" s="309"/>
      <c r="S332" s="309"/>
      <c r="T332" s="189"/>
      <c r="U332" s="189"/>
      <c r="V332" s="189"/>
      <c r="W332" s="189"/>
      <c r="X332" s="189"/>
      <c r="Y332" s="189"/>
    </row>
    <row r="333" spans="1:25" ht="10.5" customHeight="1">
      <c r="A333" s="309"/>
      <c r="B333" s="309"/>
      <c r="C333" s="309"/>
      <c r="D333" s="309"/>
      <c r="E333" s="309"/>
      <c r="F333" s="309"/>
      <c r="G333" s="309"/>
      <c r="H333" s="309"/>
      <c r="I333" s="309"/>
      <c r="J333" s="309"/>
      <c r="K333" s="309"/>
      <c r="L333" s="309"/>
      <c r="M333" s="309"/>
      <c r="N333" s="309"/>
      <c r="O333" s="309"/>
      <c r="P333" s="309"/>
      <c r="Q333" s="309"/>
      <c r="R333" s="309"/>
      <c r="S333" s="309"/>
      <c r="T333" s="189"/>
      <c r="U333" s="189"/>
      <c r="V333" s="189"/>
      <c r="W333" s="189"/>
      <c r="X333" s="189"/>
      <c r="Y333" s="189"/>
    </row>
    <row r="334" spans="1:25" ht="12.75">
      <c r="A334" s="310"/>
      <c r="B334" s="310"/>
      <c r="C334" s="310"/>
      <c r="D334" s="310"/>
      <c r="E334" s="310"/>
      <c r="F334" s="310"/>
      <c r="G334" s="310"/>
      <c r="H334" s="310"/>
      <c r="I334" s="310"/>
      <c r="J334" s="310"/>
      <c r="K334" s="310"/>
      <c r="L334" s="310"/>
      <c r="M334" s="310"/>
      <c r="N334" s="310"/>
      <c r="O334" s="310"/>
      <c r="P334" s="310"/>
      <c r="Q334" s="310"/>
      <c r="R334" s="310"/>
      <c r="S334" s="189"/>
      <c r="T334" s="189"/>
      <c r="U334" s="189"/>
      <c r="V334" s="189"/>
      <c r="W334" s="189"/>
      <c r="X334" s="189"/>
      <c r="Y334" s="189"/>
    </row>
    <row r="335" spans="1:25" ht="12" customHeight="1">
      <c r="A335" s="309" t="s">
        <v>241</v>
      </c>
      <c r="B335" s="309"/>
      <c r="C335" s="309"/>
      <c r="D335" s="309"/>
      <c r="E335" s="309"/>
      <c r="F335" s="309"/>
      <c r="G335" s="309"/>
      <c r="H335" s="309"/>
      <c r="I335" s="309"/>
      <c r="J335" s="309"/>
      <c r="K335" s="309"/>
      <c r="L335" s="309"/>
      <c r="M335" s="309"/>
      <c r="N335" s="309"/>
      <c r="O335" s="309"/>
      <c r="P335" s="309"/>
      <c r="Q335" s="309"/>
      <c r="R335" s="309"/>
      <c r="S335" s="309"/>
      <c r="T335" s="189"/>
      <c r="U335" s="189"/>
      <c r="V335" s="189"/>
      <c r="W335" s="189"/>
      <c r="X335" s="189"/>
      <c r="Y335" s="189"/>
    </row>
    <row r="336" spans="1:25" ht="9.75" customHeight="1">
      <c r="A336" s="309"/>
      <c r="B336" s="309"/>
      <c r="C336" s="309"/>
      <c r="D336" s="309"/>
      <c r="E336" s="309"/>
      <c r="F336" s="309"/>
      <c r="G336" s="309"/>
      <c r="H336" s="309"/>
      <c r="I336" s="309"/>
      <c r="J336" s="309"/>
      <c r="K336" s="309"/>
      <c r="L336" s="309"/>
      <c r="M336" s="309"/>
      <c r="N336" s="309"/>
      <c r="O336" s="309"/>
      <c r="P336" s="309"/>
      <c r="Q336" s="309"/>
      <c r="R336" s="309"/>
      <c r="S336" s="309"/>
      <c r="T336" s="189"/>
      <c r="U336" s="189"/>
      <c r="V336" s="189"/>
      <c r="W336" s="189"/>
      <c r="X336" s="189"/>
      <c r="Y336" s="189"/>
    </row>
    <row r="337" spans="1:25" ht="12.75" customHeight="1">
      <c r="A337" s="310"/>
      <c r="B337" s="310"/>
      <c r="C337" s="310"/>
      <c r="D337" s="310"/>
      <c r="E337" s="310"/>
      <c r="F337" s="310"/>
      <c r="G337" s="310"/>
      <c r="H337" s="310"/>
      <c r="I337" s="310"/>
      <c r="J337" s="310"/>
      <c r="K337" s="310"/>
      <c r="L337" s="310"/>
      <c r="M337" s="310"/>
      <c r="N337" s="310"/>
      <c r="O337" s="310"/>
      <c r="P337" s="310"/>
      <c r="Q337" s="310"/>
      <c r="R337" s="310"/>
      <c r="S337" s="189"/>
      <c r="T337" s="189"/>
      <c r="U337" s="189"/>
      <c r="V337" s="189"/>
      <c r="W337" s="189"/>
      <c r="X337" s="189"/>
      <c r="Y337" s="189"/>
    </row>
    <row r="338" spans="1:19" ht="12.75" customHeight="1">
      <c r="A338" s="311" t="s">
        <v>268</v>
      </c>
      <c r="B338" s="311"/>
      <c r="C338" s="311"/>
      <c r="D338" s="311"/>
      <c r="E338" s="311"/>
      <c r="F338" s="311"/>
      <c r="G338" s="311"/>
      <c r="H338" s="311"/>
      <c r="I338" s="311"/>
      <c r="J338" s="311"/>
      <c r="K338" s="311"/>
      <c r="L338" s="311"/>
      <c r="M338" s="311"/>
      <c r="N338" s="311"/>
      <c r="O338" s="311"/>
      <c r="P338" s="311"/>
      <c r="Q338" s="311"/>
      <c r="R338" s="311"/>
      <c r="S338" s="311"/>
    </row>
    <row r="339" spans="1:19" ht="19.5" customHeight="1">
      <c r="A339" s="311"/>
      <c r="B339" s="311"/>
      <c r="C339" s="311"/>
      <c r="D339" s="311"/>
      <c r="E339" s="311"/>
      <c r="F339" s="311"/>
      <c r="G339" s="311"/>
      <c r="H339" s="311"/>
      <c r="I339" s="311"/>
      <c r="J339" s="311"/>
      <c r="K339" s="311"/>
      <c r="L339" s="311"/>
      <c r="M339" s="311"/>
      <c r="N339" s="311"/>
      <c r="O339" s="311"/>
      <c r="P339" s="311"/>
      <c r="Q339" s="311"/>
      <c r="R339" s="311"/>
      <c r="S339" s="311"/>
    </row>
    <row r="340" ht="12.75" customHeight="1"/>
    <row r="341" spans="1:19" ht="12.75" customHeight="1">
      <c r="A341" s="309" t="s">
        <v>269</v>
      </c>
      <c r="B341" s="309"/>
      <c r="C341" s="309"/>
      <c r="D341" s="309"/>
      <c r="E341" s="309"/>
      <c r="F341" s="309"/>
      <c r="G341" s="309"/>
      <c r="H341" s="309"/>
      <c r="I341" s="309"/>
      <c r="J341" s="309"/>
      <c r="K341" s="309"/>
      <c r="L341" s="309"/>
      <c r="M341" s="309"/>
      <c r="N341" s="309"/>
      <c r="O341" s="309"/>
      <c r="P341" s="309"/>
      <c r="Q341" s="309"/>
      <c r="R341" s="309"/>
      <c r="S341" s="309"/>
    </row>
    <row r="342" spans="1:19" ht="12.75" customHeight="1">
      <c r="A342" s="309"/>
      <c r="B342" s="309"/>
      <c r="C342" s="309"/>
      <c r="D342" s="309"/>
      <c r="E342" s="309"/>
      <c r="F342" s="309"/>
      <c r="G342" s="309"/>
      <c r="H342" s="309"/>
      <c r="I342" s="309"/>
      <c r="J342" s="309"/>
      <c r="K342" s="309"/>
      <c r="L342" s="309"/>
      <c r="M342" s="309"/>
      <c r="N342" s="309"/>
      <c r="O342" s="309"/>
      <c r="P342" s="309"/>
      <c r="Q342" s="309"/>
      <c r="R342" s="309"/>
      <c r="S342" s="309"/>
    </row>
    <row r="343" spans="1:19" ht="12.75" customHeight="1">
      <c r="A343" s="309"/>
      <c r="B343" s="309"/>
      <c r="C343" s="309"/>
      <c r="D343" s="309"/>
      <c r="E343" s="309"/>
      <c r="F343" s="309"/>
      <c r="G343" s="309"/>
      <c r="H343" s="309"/>
      <c r="I343" s="309"/>
      <c r="J343" s="309"/>
      <c r="K343" s="309"/>
      <c r="L343" s="309"/>
      <c r="M343" s="309"/>
      <c r="N343" s="309"/>
      <c r="O343" s="309"/>
      <c r="P343" s="309"/>
      <c r="Q343" s="309"/>
      <c r="R343" s="309"/>
      <c r="S343" s="309"/>
    </row>
    <row r="344" ht="12.75" customHeight="1"/>
  </sheetData>
  <sheetProtection/>
  <mergeCells count="403">
    <mergeCell ref="A329:S330"/>
    <mergeCell ref="A332:S333"/>
    <mergeCell ref="A335:S336"/>
    <mergeCell ref="A338:S339"/>
    <mergeCell ref="A341:S343"/>
    <mergeCell ref="A318:E318"/>
    <mergeCell ref="H318:R318"/>
    <mergeCell ref="A320:E320"/>
    <mergeCell ref="A321:E321"/>
    <mergeCell ref="H321:R321"/>
    <mergeCell ref="A325:S327"/>
    <mergeCell ref="A12:S12"/>
    <mergeCell ref="A13:S13"/>
    <mergeCell ref="A14:S14"/>
    <mergeCell ref="A15:S15"/>
    <mergeCell ref="S18:S21"/>
    <mergeCell ref="A17:S17"/>
    <mergeCell ref="B18:B21"/>
    <mergeCell ref="O20:O21"/>
    <mergeCell ref="J20:N20"/>
    <mergeCell ref="P237:P238"/>
    <mergeCell ref="B227:B228"/>
    <mergeCell ref="P236:R236"/>
    <mergeCell ref="A322:E322"/>
    <mergeCell ref="H322:R322"/>
    <mergeCell ref="P254:R254"/>
    <mergeCell ref="A296:F297"/>
    <mergeCell ref="L290:M290"/>
    <mergeCell ref="A8:S8"/>
    <mergeCell ref="A9:S9"/>
    <mergeCell ref="A10:S10"/>
    <mergeCell ref="B224:B226"/>
    <mergeCell ref="C224:C226"/>
    <mergeCell ref="D224:D226"/>
    <mergeCell ref="H141:I141"/>
    <mergeCell ref="Q176:R176"/>
    <mergeCell ref="F27:F28"/>
    <mergeCell ref="A11:S11"/>
    <mergeCell ref="A24:A25"/>
    <mergeCell ref="G224:G226"/>
    <mergeCell ref="A123:R123"/>
    <mergeCell ref="C36:G36"/>
    <mergeCell ref="E159:E160"/>
    <mergeCell ref="B158:B161"/>
    <mergeCell ref="J225:O225"/>
    <mergeCell ref="G190:G192"/>
    <mergeCell ref="D175:D177"/>
    <mergeCell ref="A166:R166"/>
    <mergeCell ref="A105:G105"/>
    <mergeCell ref="A106:G106"/>
    <mergeCell ref="A167:A169"/>
    <mergeCell ref="E27:E28"/>
    <mergeCell ref="B155:B157"/>
    <mergeCell ref="B22:B49"/>
    <mergeCell ref="A50:G50"/>
    <mergeCell ref="F159:F160"/>
    <mergeCell ref="B133:B136"/>
    <mergeCell ref="B129:B132"/>
    <mergeCell ref="L297:M297"/>
    <mergeCell ref="B167:B169"/>
    <mergeCell ref="C167:C169"/>
    <mergeCell ref="H167:O167"/>
    <mergeCell ref="G167:G169"/>
    <mergeCell ref="E167:E169"/>
    <mergeCell ref="D167:D169"/>
    <mergeCell ref="J255:O255"/>
    <mergeCell ref="B247:B249"/>
    <mergeCell ref="H255:I255"/>
    <mergeCell ref="A298:F298"/>
    <mergeCell ref="B269:B270"/>
    <mergeCell ref="H267:I267"/>
    <mergeCell ref="J267:O267"/>
    <mergeCell ref="A271:G271"/>
    <mergeCell ref="F274:F276"/>
    <mergeCell ref="H275:I275"/>
    <mergeCell ref="C274:C276"/>
    <mergeCell ref="D274:D276"/>
    <mergeCell ref="E266:E268"/>
    <mergeCell ref="A299:F299"/>
    <mergeCell ref="A285:F286"/>
    <mergeCell ref="A287:F287"/>
    <mergeCell ref="A289:F289"/>
    <mergeCell ref="A293:F293"/>
    <mergeCell ref="A292:F292"/>
    <mergeCell ref="A288:F288"/>
    <mergeCell ref="A290:F290"/>
    <mergeCell ref="A291:F291"/>
    <mergeCell ref="A294:F294"/>
    <mergeCell ref="A240:G240"/>
    <mergeCell ref="P267:P268"/>
    <mergeCell ref="B175:B177"/>
    <mergeCell ref="G175:G177"/>
    <mergeCell ref="A224:A226"/>
    <mergeCell ref="H224:O224"/>
    <mergeCell ref="E236:E238"/>
    <mergeCell ref="G266:G268"/>
    <mergeCell ref="A223:R223"/>
    <mergeCell ref="A233:G233"/>
    <mergeCell ref="A236:A238"/>
    <mergeCell ref="A211:G211"/>
    <mergeCell ref="H274:O274"/>
    <mergeCell ref="A172:G172"/>
    <mergeCell ref="H225:I225"/>
    <mergeCell ref="H237:I237"/>
    <mergeCell ref="G243:G245"/>
    <mergeCell ref="H244:I244"/>
    <mergeCell ref="A174:R174"/>
    <mergeCell ref="A175:A177"/>
    <mergeCell ref="D254:D256"/>
    <mergeCell ref="E254:E256"/>
    <mergeCell ref="H254:O254"/>
    <mergeCell ref="A253:R253"/>
    <mergeCell ref="B243:B245"/>
    <mergeCell ref="Q255:R255"/>
    <mergeCell ref="A254:A256"/>
    <mergeCell ref="B254:B256"/>
    <mergeCell ref="C254:C256"/>
    <mergeCell ref="Q244:R244"/>
    <mergeCell ref="H175:O175"/>
    <mergeCell ref="A274:A276"/>
    <mergeCell ref="A266:A268"/>
    <mergeCell ref="Q267:R267"/>
    <mergeCell ref="P275:P276"/>
    <mergeCell ref="P274:R274"/>
    <mergeCell ref="Q275:R275"/>
    <mergeCell ref="B266:B268"/>
    <mergeCell ref="B274:B276"/>
    <mergeCell ref="A196:G196"/>
    <mergeCell ref="H190:O190"/>
    <mergeCell ref="H191:I191"/>
    <mergeCell ref="P175:R175"/>
    <mergeCell ref="P190:R190"/>
    <mergeCell ref="G214:G216"/>
    <mergeCell ref="B214:B216"/>
    <mergeCell ref="Q200:R200"/>
    <mergeCell ref="B199:B201"/>
    <mergeCell ref="C199:C201"/>
    <mergeCell ref="D199:D201"/>
    <mergeCell ref="G199:G201"/>
    <mergeCell ref="B217:B220"/>
    <mergeCell ref="H176:I176"/>
    <mergeCell ref="J176:O176"/>
    <mergeCell ref="P199:R199"/>
    <mergeCell ref="H199:O199"/>
    <mergeCell ref="H200:I200"/>
    <mergeCell ref="J200:O200"/>
    <mergeCell ref="P200:P201"/>
    <mergeCell ref="A198:R198"/>
    <mergeCell ref="E190:E192"/>
    <mergeCell ref="F190:F192"/>
    <mergeCell ref="D236:D238"/>
    <mergeCell ref="E199:E201"/>
    <mergeCell ref="A221:G221"/>
    <mergeCell ref="B202:B204"/>
    <mergeCell ref="B205:B207"/>
    <mergeCell ref="B208:B210"/>
    <mergeCell ref="A199:A201"/>
    <mergeCell ref="F199:F201"/>
    <mergeCell ref="Q191:R191"/>
    <mergeCell ref="P191:P192"/>
    <mergeCell ref="H214:O214"/>
    <mergeCell ref="J215:O215"/>
    <mergeCell ref="P215:P216"/>
    <mergeCell ref="Q215:R215"/>
    <mergeCell ref="A213:R213"/>
    <mergeCell ref="J191:O191"/>
    <mergeCell ref="C190:C192"/>
    <mergeCell ref="D190:D192"/>
    <mergeCell ref="B178:B181"/>
    <mergeCell ref="B182:B185"/>
    <mergeCell ref="B190:B192"/>
    <mergeCell ref="A189:R189"/>
    <mergeCell ref="A190:A192"/>
    <mergeCell ref="C175:C177"/>
    <mergeCell ref="P176:P177"/>
    <mergeCell ref="F175:F177"/>
    <mergeCell ref="A187:G187"/>
    <mergeCell ref="E175:E177"/>
    <mergeCell ref="A126:A128"/>
    <mergeCell ref="C126:C128"/>
    <mergeCell ref="A107:G107"/>
    <mergeCell ref="F126:F128"/>
    <mergeCell ref="A125:R125"/>
    <mergeCell ref="P126:R126"/>
    <mergeCell ref="G126:G128"/>
    <mergeCell ref="J127:O127"/>
    <mergeCell ref="H127:I127"/>
    <mergeCell ref="A108:G108"/>
    <mergeCell ref="D18:D21"/>
    <mergeCell ref="E18:E21"/>
    <mergeCell ref="C49:G49"/>
    <mergeCell ref="C104:G104"/>
    <mergeCell ref="P18:R18"/>
    <mergeCell ref="F18:F21"/>
    <mergeCell ref="G18:G21"/>
    <mergeCell ref="H18:O18"/>
    <mergeCell ref="E24:E25"/>
    <mergeCell ref="F24:F25"/>
    <mergeCell ref="F22:F23"/>
    <mergeCell ref="C92:G92"/>
    <mergeCell ref="C77:G77"/>
    <mergeCell ref="A78:G78"/>
    <mergeCell ref="B51:B77"/>
    <mergeCell ref="A22:A23"/>
    <mergeCell ref="A27:A28"/>
    <mergeCell ref="C63:G63"/>
    <mergeCell ref="B79:B104"/>
    <mergeCell ref="E22:E23"/>
    <mergeCell ref="I293:K293"/>
    <mergeCell ref="L291:M291"/>
    <mergeCell ref="G294:H294"/>
    <mergeCell ref="A18:A21"/>
    <mergeCell ref="H19:I20"/>
    <mergeCell ref="C18:C21"/>
    <mergeCell ref="H168:I168"/>
    <mergeCell ref="J168:O168"/>
    <mergeCell ref="I294:K294"/>
    <mergeCell ref="B143:B144"/>
    <mergeCell ref="P156:P157"/>
    <mergeCell ref="J156:O156"/>
    <mergeCell ref="P155:R155"/>
    <mergeCell ref="Q156:R156"/>
    <mergeCell ref="P140:R140"/>
    <mergeCell ref="Q19:R20"/>
    <mergeCell ref="P19:P21"/>
    <mergeCell ref="J19:O19"/>
    <mergeCell ref="P168:P169"/>
    <mergeCell ref="H155:O155"/>
    <mergeCell ref="Q168:R168"/>
    <mergeCell ref="N299:O299"/>
    <mergeCell ref="I292:K292"/>
    <mergeCell ref="G297:H297"/>
    <mergeCell ref="G298:H298"/>
    <mergeCell ref="G292:H292"/>
    <mergeCell ref="P167:R167"/>
    <mergeCell ref="I297:K297"/>
    <mergeCell ref="G296:K296"/>
    <mergeCell ref="N291:O291"/>
    <mergeCell ref="A152:G152"/>
    <mergeCell ref="E155:E157"/>
    <mergeCell ref="I298:K298"/>
    <mergeCell ref="L298:M298"/>
    <mergeCell ref="L292:M292"/>
    <mergeCell ref="I288:K288"/>
    <mergeCell ref="I290:K290"/>
    <mergeCell ref="L287:M287"/>
    <mergeCell ref="G299:H299"/>
    <mergeCell ref="I299:K299"/>
    <mergeCell ref="F167:F169"/>
    <mergeCell ref="F155:F157"/>
    <mergeCell ref="L294:M294"/>
    <mergeCell ref="D155:D157"/>
    <mergeCell ref="L299:M299"/>
    <mergeCell ref="L296:O296"/>
    <mergeCell ref="L293:M293"/>
    <mergeCell ref="G288:H288"/>
    <mergeCell ref="B145:B147"/>
    <mergeCell ref="A154:R154"/>
    <mergeCell ref="C155:C157"/>
    <mergeCell ref="G155:G157"/>
    <mergeCell ref="G293:H293"/>
    <mergeCell ref="Q141:R141"/>
    <mergeCell ref="P141:P142"/>
    <mergeCell ref="A140:A142"/>
    <mergeCell ref="B140:B142"/>
    <mergeCell ref="D140:D142"/>
    <mergeCell ref="E140:E142"/>
    <mergeCell ref="F140:F142"/>
    <mergeCell ref="H140:O140"/>
    <mergeCell ref="J141:O141"/>
    <mergeCell ref="G287:H287"/>
    <mergeCell ref="G286:H286"/>
    <mergeCell ref="G285:K285"/>
    <mergeCell ref="I286:K286"/>
    <mergeCell ref="A282:G282"/>
    <mergeCell ref="H243:O243"/>
    <mergeCell ref="A164:G164"/>
    <mergeCell ref="A110:R110"/>
    <mergeCell ref="A137:G137"/>
    <mergeCell ref="E131:E132"/>
    <mergeCell ref="Q127:R127"/>
    <mergeCell ref="P127:P128"/>
    <mergeCell ref="H126:O126"/>
    <mergeCell ref="D126:D128"/>
    <mergeCell ref="B126:B128"/>
    <mergeCell ref="E126:E128"/>
    <mergeCell ref="L288:M288"/>
    <mergeCell ref="I291:K291"/>
    <mergeCell ref="G291:H291"/>
    <mergeCell ref="I289:K289"/>
    <mergeCell ref="A139:R139"/>
    <mergeCell ref="G289:H289"/>
    <mergeCell ref="G290:H290"/>
    <mergeCell ref="G140:G142"/>
    <mergeCell ref="J237:O237"/>
    <mergeCell ref="L289:M289"/>
    <mergeCell ref="L285:O285"/>
    <mergeCell ref="A251:G251"/>
    <mergeCell ref="C266:C268"/>
    <mergeCell ref="H266:O266"/>
    <mergeCell ref="I287:K287"/>
    <mergeCell ref="F254:F256"/>
    <mergeCell ref="G254:G256"/>
    <mergeCell ref="B260:B261"/>
    <mergeCell ref="B257:B259"/>
    <mergeCell ref="J275:O275"/>
    <mergeCell ref="H156:I156"/>
    <mergeCell ref="F129:F130"/>
    <mergeCell ref="B148:B151"/>
    <mergeCell ref="B278:B279"/>
    <mergeCell ref="E129:E130"/>
    <mergeCell ref="C140:C142"/>
    <mergeCell ref="F131:F132"/>
    <mergeCell ref="A242:R242"/>
    <mergeCell ref="P255:P256"/>
    <mergeCell ref="P266:R266"/>
    <mergeCell ref="A155:A157"/>
    <mergeCell ref="E243:E245"/>
    <mergeCell ref="B280:B281"/>
    <mergeCell ref="A265:R265"/>
    <mergeCell ref="D266:D268"/>
    <mergeCell ref="E274:E276"/>
    <mergeCell ref="G274:G276"/>
    <mergeCell ref="P243:R243"/>
    <mergeCell ref="A273:R273"/>
    <mergeCell ref="F243:F245"/>
    <mergeCell ref="N298:O298"/>
    <mergeCell ref="N293:O293"/>
    <mergeCell ref="N294:O294"/>
    <mergeCell ref="N297:O297"/>
    <mergeCell ref="N287:O287"/>
    <mergeCell ref="N289:O289"/>
    <mergeCell ref="N288:O288"/>
    <mergeCell ref="N292:O292"/>
    <mergeCell ref="N290:O290"/>
    <mergeCell ref="A263:G263"/>
    <mergeCell ref="F214:F216"/>
    <mergeCell ref="L286:M286"/>
    <mergeCell ref="H236:O236"/>
    <mergeCell ref="G236:G238"/>
    <mergeCell ref="N286:O286"/>
    <mergeCell ref="F266:F268"/>
    <mergeCell ref="J244:O244"/>
    <mergeCell ref="F236:F238"/>
    <mergeCell ref="B229:B230"/>
    <mergeCell ref="C243:C245"/>
    <mergeCell ref="D243:D245"/>
    <mergeCell ref="A235:R235"/>
    <mergeCell ref="B236:B238"/>
    <mergeCell ref="E214:E216"/>
    <mergeCell ref="P244:P245"/>
    <mergeCell ref="P224:R224"/>
    <mergeCell ref="P214:R214"/>
    <mergeCell ref="P225:P226"/>
    <mergeCell ref="Q237:R237"/>
    <mergeCell ref="C236:C238"/>
    <mergeCell ref="Q225:R225"/>
    <mergeCell ref="H215:I215"/>
    <mergeCell ref="A214:A216"/>
    <mergeCell ref="A243:A245"/>
    <mergeCell ref="E224:E226"/>
    <mergeCell ref="F224:F226"/>
    <mergeCell ref="B231:B232"/>
    <mergeCell ref="C214:C216"/>
    <mergeCell ref="D214:D216"/>
    <mergeCell ref="A311:E311"/>
    <mergeCell ref="H311:R311"/>
    <mergeCell ref="H312:R312"/>
    <mergeCell ref="A314:E314"/>
    <mergeCell ref="H314:R314"/>
    <mergeCell ref="H320:R320"/>
    <mergeCell ref="A313:E313"/>
    <mergeCell ref="H313:R313"/>
    <mergeCell ref="A315:E315"/>
    <mergeCell ref="H315:R315"/>
    <mergeCell ref="N303:O303"/>
    <mergeCell ref="G305:H305"/>
    <mergeCell ref="I305:K305"/>
    <mergeCell ref="L305:M305"/>
    <mergeCell ref="N305:O305"/>
    <mergeCell ref="A302:F303"/>
    <mergeCell ref="G302:K302"/>
    <mergeCell ref="L302:O302"/>
    <mergeCell ref="G303:H303"/>
    <mergeCell ref="I303:K303"/>
    <mergeCell ref="A304:F304"/>
    <mergeCell ref="G304:H304"/>
    <mergeCell ref="I304:K304"/>
    <mergeCell ref="L304:M304"/>
    <mergeCell ref="N304:O304"/>
    <mergeCell ref="A307:F307"/>
    <mergeCell ref="A305:F305"/>
    <mergeCell ref="G307:H307"/>
    <mergeCell ref="I307:K307"/>
    <mergeCell ref="L307:M307"/>
    <mergeCell ref="K4:S5"/>
    <mergeCell ref="A306:F306"/>
    <mergeCell ref="G306:H306"/>
    <mergeCell ref="I306:K306"/>
    <mergeCell ref="L306:M306"/>
    <mergeCell ref="N306:O306"/>
    <mergeCell ref="L303:M303"/>
    <mergeCell ref="N307:O307"/>
  </mergeCells>
  <printOptions/>
  <pageMargins left="0.31496062992125984" right="0.11811023622047245" top="0.5905511811023623" bottom="0.11811023622047245" header="0.15748031496062992" footer="0.2755905511811024"/>
  <pageSetup horizontalDpi="600" verticalDpi="600" orientation="portrait" paperSize="9" scale="87" r:id="rId2"/>
  <rowBreaks count="5" manualBreakCount="5">
    <brk id="138" max="18" man="1"/>
    <brk id="173" max="18" man="1"/>
    <brk id="212" max="18" man="1"/>
    <brk id="252" max="18" man="1"/>
    <brk id="300" max="18" man="1"/>
  </rowBreaks>
  <colBreaks count="1" manualBreakCount="1">
    <brk id="19" max="65535" man="1"/>
  </colBreaks>
  <ignoredErrors>
    <ignoredError sqref="Q49:R4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User</cp:lastModifiedBy>
  <cp:lastPrinted>2017-06-07T20:57:57Z</cp:lastPrinted>
  <dcterms:created xsi:type="dcterms:W3CDTF">2008-01-11T09:51:38Z</dcterms:created>
  <dcterms:modified xsi:type="dcterms:W3CDTF">2017-06-07T20:58:04Z</dcterms:modified>
  <cp:category/>
  <cp:version/>
  <cp:contentType/>
  <cp:contentStatus/>
</cp:coreProperties>
</file>