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305" yWindow="-15" windowWidth="10200" windowHeight="8175"/>
  </bookViews>
  <sheets>
    <sheet name="plan_studiów" sheetId="1" r:id="rId1"/>
  </sheets>
  <definedNames>
    <definedName name="_xlnm.Print_Area" localSheetId="0">plan_studiów!$A$1:$T$376</definedName>
  </definedNames>
  <calcPr calcId="145621"/>
</workbook>
</file>

<file path=xl/calcChain.xml><?xml version="1.0" encoding="utf-8"?>
<calcChain xmlns="http://schemas.openxmlformats.org/spreadsheetml/2006/main">
  <c r="I307" i="1" l="1"/>
  <c r="J307" i="1"/>
  <c r="K307" i="1"/>
  <c r="L307" i="1"/>
  <c r="M307" i="1"/>
  <c r="N307" i="1"/>
  <c r="O307" i="1"/>
  <c r="P307" i="1"/>
  <c r="Q307" i="1"/>
  <c r="R307" i="1"/>
  <c r="S307" i="1"/>
  <c r="T307" i="1"/>
  <c r="H307" i="1"/>
  <c r="T28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H273" i="1"/>
  <c r="T252" i="1"/>
  <c r="T242" i="1"/>
  <c r="T231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H205" i="1"/>
  <c r="T195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H187" i="1"/>
  <c r="I173" i="1" l="1"/>
  <c r="J173" i="1"/>
  <c r="K173" i="1"/>
  <c r="L173" i="1"/>
  <c r="M173" i="1"/>
  <c r="N173" i="1"/>
  <c r="O173" i="1"/>
  <c r="P173" i="1"/>
  <c r="Q173" i="1"/>
  <c r="R173" i="1"/>
  <c r="S173" i="1"/>
  <c r="T173" i="1"/>
  <c r="H173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H158" i="1"/>
  <c r="S283" i="1" l="1"/>
  <c r="R283" i="1"/>
  <c r="Q283" i="1"/>
  <c r="P283" i="1"/>
  <c r="O283" i="1"/>
  <c r="J283" i="1"/>
  <c r="I283" i="1"/>
  <c r="H283" i="1"/>
  <c r="S231" i="1"/>
  <c r="R231" i="1"/>
  <c r="Q231" i="1"/>
  <c r="P231" i="1"/>
  <c r="L231" i="1"/>
  <c r="I231" i="1"/>
  <c r="H231" i="1"/>
  <c r="J231" i="1" l="1"/>
  <c r="K231" i="1"/>
  <c r="M231" i="1"/>
  <c r="N231" i="1"/>
  <c r="O231" i="1"/>
  <c r="I72" i="1" l="1"/>
  <c r="J72" i="1"/>
  <c r="K72" i="1"/>
  <c r="L72" i="1"/>
  <c r="M72" i="1"/>
  <c r="N72" i="1"/>
  <c r="O72" i="1"/>
  <c r="P72" i="1"/>
  <c r="Q72" i="1"/>
  <c r="R72" i="1"/>
  <c r="S72" i="1"/>
  <c r="T72" i="1"/>
  <c r="H72" i="1"/>
  <c r="I125" i="1" l="1"/>
  <c r="J125" i="1"/>
  <c r="K125" i="1"/>
  <c r="L125" i="1"/>
  <c r="M125" i="1"/>
  <c r="N125" i="1"/>
  <c r="O125" i="1"/>
  <c r="P125" i="1"/>
  <c r="Q125" i="1"/>
  <c r="R125" i="1"/>
  <c r="S125" i="1"/>
  <c r="T125" i="1"/>
  <c r="H125" i="1"/>
  <c r="T92" i="1" l="1"/>
  <c r="T111" i="1"/>
  <c r="T51" i="1"/>
  <c r="T36" i="1"/>
  <c r="I111" i="1"/>
  <c r="J111" i="1"/>
  <c r="K111" i="1"/>
  <c r="L111" i="1"/>
  <c r="M111" i="1"/>
  <c r="N111" i="1"/>
  <c r="O111" i="1"/>
  <c r="P111" i="1"/>
  <c r="Q111" i="1"/>
  <c r="R111" i="1"/>
  <c r="S111" i="1"/>
  <c r="H111" i="1"/>
  <c r="I92" i="1"/>
  <c r="J92" i="1"/>
  <c r="J93" i="1" s="1"/>
  <c r="K92" i="1"/>
  <c r="L92" i="1"/>
  <c r="M92" i="1"/>
  <c r="M93" i="1" s="1"/>
  <c r="N92" i="1"/>
  <c r="O92" i="1"/>
  <c r="P92" i="1"/>
  <c r="P93" i="1" s="1"/>
  <c r="Q92" i="1"/>
  <c r="R92" i="1"/>
  <c r="S92" i="1"/>
  <c r="H92" i="1"/>
  <c r="H93" i="1" s="1"/>
  <c r="I51" i="1"/>
  <c r="J51" i="1"/>
  <c r="K51" i="1"/>
  <c r="L51" i="1"/>
  <c r="M51" i="1"/>
  <c r="N51" i="1"/>
  <c r="O51" i="1"/>
  <c r="P51" i="1"/>
  <c r="Q51" i="1"/>
  <c r="R51" i="1"/>
  <c r="S51" i="1"/>
  <c r="H51" i="1"/>
  <c r="I36" i="1"/>
  <c r="J36" i="1"/>
  <c r="K36" i="1"/>
  <c r="K52" i="1" s="1"/>
  <c r="L36" i="1"/>
  <c r="M36" i="1"/>
  <c r="N36" i="1"/>
  <c r="N52" i="1" s="1"/>
  <c r="O36" i="1"/>
  <c r="P36" i="1"/>
  <c r="Q36" i="1"/>
  <c r="R36" i="1"/>
  <c r="R52" i="1" s="1"/>
  <c r="S36" i="1"/>
  <c r="H36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M283" i="1"/>
  <c r="N283" i="1"/>
  <c r="J312" i="1"/>
  <c r="P312" i="1"/>
  <c r="J313" i="1"/>
  <c r="P313" i="1"/>
  <c r="J314" i="1"/>
  <c r="P314" i="1"/>
  <c r="J315" i="1"/>
  <c r="P315" i="1"/>
  <c r="J316" i="1"/>
  <c r="P316" i="1"/>
  <c r="J317" i="1"/>
  <c r="P317" i="1"/>
  <c r="J318" i="1"/>
  <c r="P318" i="1"/>
  <c r="J319" i="1"/>
  <c r="P319" i="1"/>
  <c r="J320" i="1"/>
  <c r="P320" i="1"/>
  <c r="J321" i="1"/>
  <c r="P321" i="1"/>
  <c r="J322" i="1"/>
  <c r="P322" i="1"/>
  <c r="J323" i="1"/>
  <c r="P323" i="1"/>
  <c r="J324" i="1"/>
  <c r="P324" i="1"/>
  <c r="J325" i="1"/>
  <c r="P325" i="1"/>
  <c r="J326" i="1"/>
  <c r="P326" i="1"/>
  <c r="J327" i="1"/>
  <c r="P327" i="1"/>
  <c r="H126" i="1" l="1"/>
  <c r="L126" i="1"/>
  <c r="T126" i="1"/>
  <c r="M126" i="1"/>
  <c r="M52" i="1"/>
  <c r="K126" i="1"/>
  <c r="J126" i="1"/>
  <c r="Q93" i="1"/>
  <c r="I52" i="1"/>
  <c r="H52" i="1"/>
  <c r="P52" i="1"/>
  <c r="L52" i="1"/>
  <c r="S52" i="1"/>
  <c r="O52" i="1"/>
  <c r="Q52" i="1"/>
  <c r="J52" i="1"/>
  <c r="R126" i="1"/>
  <c r="S126" i="1"/>
  <c r="O126" i="1"/>
  <c r="T52" i="1"/>
  <c r="T93" i="1"/>
  <c r="R93" i="1"/>
  <c r="L93" i="1"/>
  <c r="O93" i="1"/>
  <c r="K93" i="1"/>
  <c r="I93" i="1"/>
  <c r="Q126" i="1"/>
  <c r="N126" i="1"/>
  <c r="N93" i="1"/>
  <c r="S93" i="1"/>
  <c r="P126" i="1"/>
  <c r="P127" i="1" s="1"/>
  <c r="I126" i="1"/>
  <c r="H127" i="1" l="1"/>
  <c r="K127" i="1"/>
  <c r="M127" i="1"/>
  <c r="S127" i="1"/>
  <c r="M331" i="1" s="1"/>
  <c r="J127" i="1"/>
  <c r="G331" i="1" s="1"/>
  <c r="N127" i="1"/>
  <c r="T127" i="1"/>
  <c r="Q127" i="1"/>
  <c r="L127" i="1"/>
  <c r="O127" i="1"/>
  <c r="R127" i="1"/>
  <c r="M332" i="1" s="1"/>
  <c r="I127" i="1"/>
  <c r="G332" i="1" l="1"/>
  <c r="J332" i="1" s="1"/>
  <c r="P331" i="1"/>
  <c r="P332" i="1"/>
  <c r="J331" i="1" l="1"/>
</calcChain>
</file>

<file path=xl/sharedStrings.xml><?xml version="1.0" encoding="utf-8"?>
<sst xmlns="http://schemas.openxmlformats.org/spreadsheetml/2006/main" count="1070" uniqueCount="289">
  <si>
    <t>PLAN STUDIÓW</t>
  </si>
  <si>
    <t>KIERUNEK: Pedagogika</t>
  </si>
  <si>
    <t>obszar kształcenia humanistyczny, społeczny</t>
  </si>
  <si>
    <t>Poziom kształcenia: studia pierwszego stopnia, stacjonarne</t>
  </si>
  <si>
    <t>PRZEDMIOTY/MODUŁY KIERUNKU PEDAGOGIKA</t>
  </si>
  <si>
    <t>Lp</t>
  </si>
  <si>
    <t>rok</t>
  </si>
  <si>
    <t>semestr</t>
  </si>
  <si>
    <t>Kod przedmiotu/modułu</t>
  </si>
  <si>
    <t>Nazwa przedmiotu/modułu</t>
  </si>
  <si>
    <t>MODUŁY</t>
  </si>
  <si>
    <t>Forma oceny</t>
  </si>
  <si>
    <t>GODZINY ZAJĘĆ</t>
  </si>
  <si>
    <t>Punkty ECTS</t>
  </si>
  <si>
    <t>OGÓŁEM</t>
  </si>
  <si>
    <t>w tym:</t>
  </si>
  <si>
    <t>w tym: samodzielna praca studenta</t>
  </si>
  <si>
    <t>Razem</t>
  </si>
  <si>
    <t>razem</t>
  </si>
  <si>
    <t>z bespośrednim udziałem nauczyciela *</t>
  </si>
  <si>
    <t>samodzielna praca studenta</t>
  </si>
  <si>
    <t>z bezpośrednim udziałem nauczyciela akademickiego</t>
  </si>
  <si>
    <t>I</t>
  </si>
  <si>
    <t>Wprowadzenie do filozofii</t>
  </si>
  <si>
    <t>M 1</t>
  </si>
  <si>
    <t>Z</t>
  </si>
  <si>
    <t>Wprowadzenie do psychologii</t>
  </si>
  <si>
    <t>M 2.1</t>
  </si>
  <si>
    <t>E</t>
  </si>
  <si>
    <t>ZO</t>
  </si>
  <si>
    <t>Socjologia</t>
  </si>
  <si>
    <t>Wprowadzenie do pedagogiki</t>
  </si>
  <si>
    <t>Historia myśli pedagogicznej</t>
  </si>
  <si>
    <t>BHP.05.1.W</t>
  </si>
  <si>
    <t>Bezpieczeństwo i higiena pracy z podstawami ergonomii</t>
  </si>
  <si>
    <t>M 5</t>
  </si>
  <si>
    <t>Biomedyczne podstawy rozwoju człowieka</t>
  </si>
  <si>
    <t>Trening umiejętności wychowawczych</t>
  </si>
  <si>
    <t>M 2.2</t>
  </si>
  <si>
    <t>Razem semestr 1</t>
  </si>
  <si>
    <t>Psychologia rozwoju i wychowania</t>
  </si>
  <si>
    <t>Wstęp do metodologii pedagogiki</t>
  </si>
  <si>
    <t>Teoretyczne podstawy kształcenia</t>
  </si>
  <si>
    <t>M 3.1</t>
  </si>
  <si>
    <t>JO.01.2.C</t>
  </si>
  <si>
    <t>Język obcy</t>
  </si>
  <si>
    <t>Kultura żywego słowa z emisją głosu</t>
  </si>
  <si>
    <t>Wybrane zagadnienia z pedagogiki specjalnej</t>
  </si>
  <si>
    <t>Zarządzanie placówką oświatową</t>
  </si>
  <si>
    <t>M 3.2</t>
  </si>
  <si>
    <t>Zajęcia umuzykalniające</t>
  </si>
  <si>
    <t>P/EWiEP.PZ.2</t>
  </si>
  <si>
    <t>M 2.3</t>
  </si>
  <si>
    <t>Razem semestr 2</t>
  </si>
  <si>
    <t>Razem po I roku:</t>
  </si>
  <si>
    <t>II</t>
  </si>
  <si>
    <t>Socjologia małych grup*</t>
  </si>
  <si>
    <t>Teoretyczne podstawy wychowania</t>
  </si>
  <si>
    <t>JO.01.3.C</t>
  </si>
  <si>
    <t>TI.02.3.C</t>
  </si>
  <si>
    <t>Technologia informacyjna</t>
  </si>
  <si>
    <t>WF.03.3.C</t>
  </si>
  <si>
    <t>Wychowanie fizyczne***</t>
  </si>
  <si>
    <t>Pedagogika przedszkolna</t>
  </si>
  <si>
    <t>Pedagogika wczesnoszkolna</t>
  </si>
  <si>
    <t>Pedagogika alternatywna w przedszkolu i klasach 1-3</t>
  </si>
  <si>
    <t>Wprowadzenie do wiedzy o nauczycielu*</t>
  </si>
  <si>
    <t>Podstawy pedeutologii*</t>
  </si>
  <si>
    <t>Metody  aktywizujące w przedszkolu i klasach 1-3*</t>
  </si>
  <si>
    <t>Gry i zabawy w nauczaniu*</t>
  </si>
  <si>
    <t>P/EWiEP.ZP.3</t>
  </si>
  <si>
    <t>M 3.3</t>
  </si>
  <si>
    <t>Razem semestr 3</t>
  </si>
  <si>
    <t>Zachowania ryzykowne dzieci i młodzieży*</t>
  </si>
  <si>
    <t>JO.01.4.C</t>
  </si>
  <si>
    <t>WF.03.4.C</t>
  </si>
  <si>
    <t>Seminarium dyplomowe</t>
  </si>
  <si>
    <t>M 4</t>
  </si>
  <si>
    <t>Podstawy edukacji przedszkolnej</t>
  </si>
  <si>
    <t>Podstawy edukacji wczesnoszkolnej</t>
  </si>
  <si>
    <t>Teoretyczne i metodyczne podstawy edukacji polonistycznej</t>
  </si>
  <si>
    <t>Teoretyczne i metodyczne podstawy edukacji matematycznej</t>
  </si>
  <si>
    <t>Teoretyczne i metodyczne podstawy edukacji przyrodniczej</t>
  </si>
  <si>
    <t>P/EWiEP.ZP.4</t>
  </si>
  <si>
    <t>P/EWiEP.PZ.4.2</t>
  </si>
  <si>
    <t>Razem semestr 4</t>
  </si>
  <si>
    <t>Razem po II roku:</t>
  </si>
  <si>
    <t>III</t>
  </si>
  <si>
    <t>Teoretyczne i metodyczne podstawy edukacji muzycznej</t>
  </si>
  <si>
    <t>Teoretyczne i metodyczne podstawy edukacji technicznej i komputerowej</t>
  </si>
  <si>
    <t>Teoretyczne i metodyczne podstawy edukacji fizycznej i zdrowotnej</t>
  </si>
  <si>
    <t>Teoretyczne i metodyczne podstawy edukacji plastycznej</t>
  </si>
  <si>
    <t>JO.01.5.C</t>
  </si>
  <si>
    <t>ZO+ E</t>
  </si>
  <si>
    <t>OWI.04.5.W</t>
  </si>
  <si>
    <t>Ochrona własności intelektualnej</t>
  </si>
  <si>
    <t>P/EWiEP.PZ.5</t>
  </si>
  <si>
    <t>Razem semestr 5</t>
  </si>
  <si>
    <t>Współczesne systemy edukacji</t>
  </si>
  <si>
    <t>Pedagogika społeczna</t>
  </si>
  <si>
    <t>Praca z dzieckiem o specjalnych potrzebach edukacyjnych*</t>
  </si>
  <si>
    <t>Wspomaganie rozwoju dziecka*</t>
  </si>
  <si>
    <t>Literatura dla dzieci i młodzieży*</t>
  </si>
  <si>
    <t>Percepcja sztuki w przedszkolu i klasach 1-3</t>
  </si>
  <si>
    <t>P/EWiEP.PD.6</t>
  </si>
  <si>
    <t>Praca dyplomowa</t>
  </si>
  <si>
    <t>Razem semestr 6</t>
  </si>
  <si>
    <t>Razem po III roku:</t>
  </si>
  <si>
    <t>RAZEM W CIĄGU TOKU STUDIÓW:</t>
  </si>
  <si>
    <t>Forma zaliczenia:</t>
  </si>
  <si>
    <t>* przedmioty do wyboru/ student wybiera 1 przedmiot z dwóch zaproponowanych</t>
  </si>
  <si>
    <t>** praktyki – 200 godzin praktyk (150 godzin praktyk oraz 50 godzin zajęć praktycznych</t>
  </si>
  <si>
    <t>realizowanych równolegle z zajęciami dydaktycznymi)</t>
  </si>
  <si>
    <t>*** wychowanie fizyczne w szczególnych przypadkach można zastąpić przedmiotem</t>
  </si>
  <si>
    <t>wiedza o zdrowiu i kulturze fizycznej</t>
  </si>
  <si>
    <t>OPIS MODUŁÓW NA KIERUNKU</t>
  </si>
  <si>
    <t>Kod przedmiotu</t>
  </si>
  <si>
    <t>Nazwa przedmiotu</t>
  </si>
  <si>
    <t>Ogółem</t>
  </si>
  <si>
    <t>SUMA</t>
  </si>
  <si>
    <t xml:space="preserve">I </t>
  </si>
  <si>
    <t>Wychowanie fizyczne</t>
  </si>
  <si>
    <t>BILANS godzin i punktów ECTS modułów wybieralnych:</t>
  </si>
  <si>
    <t>Nazwa modułu wybieralnego</t>
  </si>
  <si>
    <t>GODZINY</t>
  </si>
  <si>
    <t>PUNKTY ECTS</t>
  </si>
  <si>
    <t>suma  godzin</t>
  </si>
  <si>
    <t>suma  punktów ECTS</t>
  </si>
  <si>
    <t>udział procentowy w stosunku do wszystkich punktów ECTS w planie studiów</t>
  </si>
  <si>
    <t>Praktyki</t>
  </si>
  <si>
    <t>Zajęcia praktyczne w przedszkolu</t>
  </si>
  <si>
    <t>Zajęcia praktyczne w klasach 1-3</t>
  </si>
  <si>
    <t>Wprowadzenie do wiedzy o nauczycielu/Podstawy pedeutologii</t>
  </si>
  <si>
    <t>Metody aktyw. w przedsz. i klasach 1-3/Gry i zabawy w nauczaniu</t>
  </si>
  <si>
    <t>Praca z dzieckiem o specj. potrz. eduk./Wspom. rozw. dziecka</t>
  </si>
  <si>
    <t>RAZEM</t>
  </si>
  <si>
    <t>BILANS godzin i punktów ECTS pracy studenta:</t>
  </si>
  <si>
    <t>praca własna studenta</t>
  </si>
  <si>
    <t>Sporządził</t>
  </si>
  <si>
    <t>Zatwierdził Kierownik Zakładu Pedagogiki</t>
  </si>
  <si>
    <t>…………..…………………………..</t>
  </si>
  <si>
    <t>………………………………………………….</t>
  </si>
  <si>
    <t>(data i podpis)</t>
  </si>
  <si>
    <t>Sprawdził Koordynator ds. Systemu ECTS</t>
  </si>
  <si>
    <t>…………………………………………………</t>
  </si>
  <si>
    <t xml:space="preserve">Moduł 3.2 – Organizacja opieki i procesu dydaktyczno-wychowawczego </t>
  </si>
  <si>
    <t>P.01.1.W</t>
  </si>
  <si>
    <t>P.02.1.W</t>
  </si>
  <si>
    <t>P.02.1.C</t>
  </si>
  <si>
    <t>P.03.1.W</t>
  </si>
  <si>
    <t>P.03.1.C</t>
  </si>
  <si>
    <t>P.04.1.W</t>
  </si>
  <si>
    <t>P.04.1.C</t>
  </si>
  <si>
    <t>P.05.1.W</t>
  </si>
  <si>
    <t>P.05.1.C</t>
  </si>
  <si>
    <t>P.06.1.C</t>
  </si>
  <si>
    <t>P.07.1.C</t>
  </si>
  <si>
    <t>P.08.2.W</t>
  </si>
  <si>
    <t>P.08.2.C</t>
  </si>
  <si>
    <t>P.09.2.W</t>
  </si>
  <si>
    <t>P.09.2.C</t>
  </si>
  <si>
    <t>P.10.2.W</t>
  </si>
  <si>
    <t>P.10.2.C</t>
  </si>
  <si>
    <t>P.11.2.C</t>
  </si>
  <si>
    <t>P.12.2.W</t>
  </si>
  <si>
    <t>P.12.2.C</t>
  </si>
  <si>
    <t>P.13.2.W</t>
  </si>
  <si>
    <t>P.13.2.C</t>
  </si>
  <si>
    <t>P.14.2.C</t>
  </si>
  <si>
    <t>P/EWiEP.03.3.W</t>
  </si>
  <si>
    <t>P/EWiEP.03.3.C</t>
  </si>
  <si>
    <t>P/EWiEP.04.3.W</t>
  </si>
  <si>
    <t>P/EWiEP.04.3.C</t>
  </si>
  <si>
    <t>P/EWiEP.05.3.W</t>
  </si>
  <si>
    <t>P/EWiEP.05.3.C</t>
  </si>
  <si>
    <t>P/EWiEP.06.3.C</t>
  </si>
  <si>
    <t>P/EWiEP.12.4.W</t>
  </si>
  <si>
    <t>P/EWiEP.12.4.C</t>
  </si>
  <si>
    <t>P/EWiEP.15.4.S</t>
  </si>
  <si>
    <t>P/EWiEP.13.4.W</t>
  </si>
  <si>
    <t>P/EWiEP.13.4.C</t>
  </si>
  <si>
    <t>P/EWiEP.14.4.W</t>
  </si>
  <si>
    <t>P/EWiEP.14.4.C</t>
  </si>
  <si>
    <t>P/EWiEP.16.4.W</t>
  </si>
  <si>
    <t>P/EWiEP.16.4.C</t>
  </si>
  <si>
    <t>P/EWiEP.17.4.W</t>
  </si>
  <si>
    <t>P/EWiEP.17.4.C</t>
  </si>
  <si>
    <t>P/EWiEP.18.4.W</t>
  </si>
  <si>
    <t>P/EWiEP.18.4.C</t>
  </si>
  <si>
    <t>P/EWiEP.19.5.C</t>
  </si>
  <si>
    <t>P/EWiEP.20.5.C</t>
  </si>
  <si>
    <t>P/EWiEP.21.5.C</t>
  </si>
  <si>
    <t>P/EWiEP.22.5.C</t>
  </si>
  <si>
    <t>P/EWiEP.15.5.S</t>
  </si>
  <si>
    <t>P/EWiEP.27.6.W</t>
  </si>
  <si>
    <t>P/EWiEP.27.6.C</t>
  </si>
  <si>
    <t>P/EWiEP.15.6.S</t>
  </si>
  <si>
    <t>P/EWiEP.29.6.C</t>
  </si>
  <si>
    <t>P/EWiEP.30.6.C</t>
  </si>
  <si>
    <t>P/EWiEP.32.6.C</t>
  </si>
  <si>
    <t xml:space="preserve"> Moduł 2 – Przygotowanie w zakresie psychologiczno-pedagogicznym</t>
  </si>
  <si>
    <t>Moduł 2.1 – Ogólne przygotowanie psychologiczno-pedagogiczne</t>
  </si>
  <si>
    <t>Moduł 2 – Przygotowanie w zakresie psychologiczno-pedagogicznym</t>
  </si>
  <si>
    <t>Moduł 2.3 – Praktyka</t>
  </si>
  <si>
    <t>Moduł 3 – Przygotowanie w zakresie dydaktycznym</t>
  </si>
  <si>
    <t>Moduł 3.1 – Podstawy dydaktyki</t>
  </si>
  <si>
    <t>Moduł 3.3 – Praktyka</t>
  </si>
  <si>
    <t xml:space="preserve"> Moduł 4 – Seminarium dyplomowe</t>
  </si>
  <si>
    <t>konsultacje</t>
  </si>
  <si>
    <t>M 6</t>
  </si>
  <si>
    <t>M 7</t>
  </si>
  <si>
    <t xml:space="preserve"> Moduł 7 - Przygotowanie w zakresie metodycznym do pracy pedagogicznej - przedmioty do wyboru</t>
  </si>
  <si>
    <t>Moduł 2.2 – Przygotowanie psychologiczno-pedagogiczne do pracy w edukacji przedszkolnej i wczesnoszkolnej</t>
  </si>
  <si>
    <t xml:space="preserve"> Moduł 6 - Podstawy funkcjonowania placówki oświatowej we współczesnym systemie edukacyjnym</t>
  </si>
  <si>
    <t xml:space="preserve"> Moduł 5 – Blok przedmiotów ogólnoakademickich</t>
  </si>
  <si>
    <t>SPECJALNOŚĆ:  Edukacja wczesnoszkolna i edukacja przedszkolna</t>
  </si>
  <si>
    <t>Arteterapia*</t>
  </si>
  <si>
    <t>Diagnostyka pedagogiczna dziecka</t>
  </si>
  <si>
    <t>Podstawy terapii pedagogicznej</t>
  </si>
  <si>
    <t>Technologie informacyjne w terapii pedagogicznej*</t>
  </si>
  <si>
    <t>Psychologia kliniczna dzieci i młodzieży</t>
  </si>
  <si>
    <t>Pedagogika czasu wolnego*</t>
  </si>
  <si>
    <t>Logorytmika w przedszkolu i klasach 1-3*</t>
  </si>
  <si>
    <t>Ruch i muzyka w pracy terapeutycznej i logopedycznej*</t>
  </si>
  <si>
    <t xml:space="preserve">Bajkoterapia* </t>
  </si>
  <si>
    <t>Gry i zabawy w terapii*</t>
  </si>
  <si>
    <t xml:space="preserve">Wprowadzenie do logopedii </t>
  </si>
  <si>
    <t>Szkolne programy profilaktyczne</t>
  </si>
  <si>
    <t>M  6</t>
  </si>
  <si>
    <t>PZ</t>
  </si>
  <si>
    <t>S</t>
  </si>
  <si>
    <t>W</t>
  </si>
  <si>
    <t>Ćw</t>
  </si>
  <si>
    <t xml:space="preserve">z bespośrednim udziałem nauczyciela </t>
  </si>
  <si>
    <t xml:space="preserve">udział procentowy w stosunku do wszystkich godzin w planie studiów </t>
  </si>
  <si>
    <t>P/EWiEP.38.3.C</t>
  </si>
  <si>
    <t>P/EWiEP.39.3.C</t>
  </si>
  <si>
    <t>P/EWiEP.40.3.W</t>
  </si>
  <si>
    <t>P/EWiEP.40.3.C</t>
  </si>
  <si>
    <t>P/EWiEP.41.3.W</t>
  </si>
  <si>
    <t>P/EWiEP.41.3.C</t>
  </si>
  <si>
    <t>P/EWiEP.42.3.W</t>
  </si>
  <si>
    <t>P/EWiEP.42.3.C</t>
  </si>
  <si>
    <t>P/EWiEP.45.5.W</t>
  </si>
  <si>
    <t>P/EWiEP.46.5.C</t>
  </si>
  <si>
    <t>P/EWiEP.47.5.C</t>
  </si>
  <si>
    <t>P/EWiEP.48.5.C</t>
  </si>
  <si>
    <t>P/EWiEP.49.5.C</t>
  </si>
  <si>
    <t>P/EWiEP.51.6.C</t>
  </si>
  <si>
    <t>P/EWiEP.52.6.C</t>
  </si>
  <si>
    <t>P/EWiEP.53.6.C</t>
  </si>
  <si>
    <t>P/EWiEP.54.6.C</t>
  </si>
  <si>
    <r>
      <t>profil kształcenia: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praktyczny</t>
    </r>
  </si>
  <si>
    <r>
      <t xml:space="preserve">Legenda: </t>
    </r>
    <r>
      <rPr>
        <b/>
        <sz val="10"/>
        <rFont val="Arial1"/>
        <charset val="238"/>
      </rPr>
      <t>W -</t>
    </r>
    <r>
      <rPr>
        <sz val="10"/>
        <rFont val="Arial11"/>
        <charset val="238"/>
      </rPr>
      <t xml:space="preserve"> wykłady, </t>
    </r>
    <r>
      <rPr>
        <b/>
        <sz val="10"/>
        <rFont val="Arial1"/>
        <charset val="238"/>
      </rPr>
      <t>Ćw -</t>
    </r>
    <r>
      <rPr>
        <sz val="10"/>
        <rFont val="Arial11"/>
        <charset val="238"/>
      </rPr>
      <t xml:space="preserve"> ćwiczenia, </t>
    </r>
    <r>
      <rPr>
        <b/>
        <sz val="10"/>
        <rFont val="Arial1"/>
        <charset val="238"/>
      </rPr>
      <t xml:space="preserve">PZ </t>
    </r>
    <r>
      <rPr>
        <sz val="10"/>
        <rFont val="Arial11"/>
        <charset val="238"/>
      </rPr>
      <t xml:space="preserve">- praktyka zawodowa, </t>
    </r>
    <r>
      <rPr>
        <b/>
        <sz val="10"/>
        <rFont val="Arial11"/>
        <charset val="238"/>
      </rPr>
      <t>S</t>
    </r>
    <r>
      <rPr>
        <sz val="10"/>
        <rFont val="Arial11"/>
        <charset val="238"/>
      </rPr>
      <t xml:space="preserve"> - seminarium</t>
    </r>
  </si>
  <si>
    <r>
      <t>Z</t>
    </r>
    <r>
      <rPr>
        <sz val="10"/>
        <rFont val="Arial11"/>
        <charset val="238"/>
      </rPr>
      <t xml:space="preserve">   - zaliczenie</t>
    </r>
  </si>
  <si>
    <r>
      <t>ZO</t>
    </r>
    <r>
      <rPr>
        <sz val="10"/>
        <rFont val="Arial11"/>
        <charset val="238"/>
      </rPr>
      <t xml:space="preserve"> - zaliczenie z oceną</t>
    </r>
  </si>
  <si>
    <r>
      <t xml:space="preserve">E </t>
    </r>
    <r>
      <rPr>
        <sz val="10"/>
        <rFont val="Arial11"/>
        <charset val="238"/>
      </rPr>
      <t xml:space="preserve">  - egzamin</t>
    </r>
  </si>
  <si>
    <t xml:space="preserve"> Moduł 1 –  Przygotowanie w zakresie merytorycznym do pracy pedagogicznej</t>
  </si>
  <si>
    <t>P/EWiEP.43.4.W</t>
  </si>
  <si>
    <t>P/EWiEP.43.4.C</t>
  </si>
  <si>
    <t>P/EWiEP.44.5.C</t>
  </si>
  <si>
    <t>P/EWiEP.46.5.W</t>
  </si>
  <si>
    <t>P/EWiEP.50.5.C</t>
  </si>
  <si>
    <t>P/EWiEP.55.6.C</t>
  </si>
  <si>
    <t>TS.400/8/15-16</t>
  </si>
  <si>
    <r>
      <t xml:space="preserve">Program obowiązuje od roku akademickiego </t>
    </r>
    <r>
      <rPr>
        <b/>
        <sz val="12"/>
        <rFont val="Times New Roman"/>
        <family val="1"/>
        <charset val="238"/>
      </rPr>
      <t>2015/2016</t>
    </r>
  </si>
  <si>
    <t>INSTYTUT Społeczno-Artystyczny</t>
  </si>
  <si>
    <t>Arteterapia/Socjologia małych grup</t>
  </si>
  <si>
    <t>Technologie informacyjne w terapii pedagogicznej./Zach. ryzyk. dzieci i młodzieży</t>
  </si>
  <si>
    <t>Pedagogika czasu wolnego/Litaratura dla dzieci i młodzieży</t>
  </si>
  <si>
    <t>Logorytmika w przedszkolu i klasach 1-3/Ruch i muzyka w pracy terapeutycznej i logopedycznej</t>
  </si>
  <si>
    <t>Bajkoterapia /Gry i zabawy w terapii</t>
  </si>
  <si>
    <t>praca z bezpośrednim udziałem nauczyciela (wraz z konsultacjami)</t>
  </si>
  <si>
    <t xml:space="preserve">konsultacje </t>
  </si>
  <si>
    <t>zatwierdzono uchwałą Senatu: 19/IV/14, 20/IV/14, 26/V/14</t>
  </si>
  <si>
    <t>zmiany wprowadzono uchwałą Senatu: 37/V/15</t>
  </si>
  <si>
    <r>
      <t xml:space="preserve">Zatwierdzono Uchwałami Senatu: </t>
    </r>
    <r>
      <rPr>
        <b/>
        <sz val="8"/>
        <rFont val="Arial"/>
        <family val="2"/>
        <charset val="238"/>
      </rPr>
      <t xml:space="preserve">nr 19/IV/14 </t>
    </r>
    <r>
      <rPr>
        <sz val="8"/>
        <rFont val="Arial"/>
        <family val="2"/>
        <charset val="238"/>
      </rPr>
      <t xml:space="preserve">z dnia 3 kwietnia 2014 r. w sprawie uchwalenia uruchomienia od roku akademickiego 2014/2015 na kierunku </t>
    </r>
    <r>
      <rPr>
        <i/>
        <sz val="8"/>
        <rFont val="Arial"/>
        <family val="2"/>
        <charset val="238"/>
      </rPr>
      <t xml:space="preserve">pedagogika </t>
    </r>
    <r>
      <rPr>
        <sz val="8"/>
        <rFont val="Arial"/>
        <family val="2"/>
        <charset val="238"/>
      </rPr>
      <t xml:space="preserve">specjalności </t>
    </r>
    <r>
      <rPr>
        <i/>
        <sz val="8"/>
        <rFont val="Arial"/>
        <family val="2"/>
        <charset val="238"/>
      </rPr>
      <t>logopedia i terapia pedagogiczna</t>
    </r>
    <r>
      <rPr>
        <sz val="8"/>
        <rFont val="Arial"/>
        <family val="2"/>
        <charset val="238"/>
      </rPr>
      <t xml:space="preserve"> oraz uchwalenie planów studiów i programów kształcenia  dla cyklów kształcenia rozpoczynających się od roku akademickiego 2014/2014 dla w/w kierunku; </t>
    </r>
    <r>
      <rPr>
        <b/>
        <sz val="8"/>
        <rFont val="Arial"/>
        <family val="2"/>
        <charset val="238"/>
      </rPr>
      <t>nr 20/IV/14</t>
    </r>
    <r>
      <rPr>
        <sz val="8"/>
        <rFont val="Arial"/>
        <family val="2"/>
        <charset val="238"/>
      </rPr>
      <t xml:space="preserve"> z dnia 3 kwietnia 2014 r. w sprawie uchwalenia zmiany nazwy specjalności prowadzonej na kierunku </t>
    </r>
    <r>
      <rPr>
        <i/>
        <sz val="8"/>
        <rFont val="Arial"/>
        <family val="2"/>
        <charset val="238"/>
      </rPr>
      <t>pedagogika</t>
    </r>
    <r>
      <rPr>
        <sz val="8"/>
        <rFont val="Arial"/>
        <family val="2"/>
        <charset val="238"/>
      </rPr>
      <t xml:space="preserve"> z: </t>
    </r>
    <r>
      <rPr>
        <i/>
        <sz val="8"/>
        <rFont val="Arial"/>
        <family val="2"/>
        <charset val="238"/>
      </rPr>
      <t>zintegrowana edukacja wczesnoszkolna i edukacja przedszkolna</t>
    </r>
    <r>
      <rPr>
        <sz val="8"/>
        <rFont val="Arial"/>
        <family val="2"/>
        <charset val="238"/>
      </rPr>
      <t xml:space="preserve"> na: </t>
    </r>
    <r>
      <rPr>
        <i/>
        <sz val="8"/>
        <rFont val="Arial"/>
        <family val="2"/>
        <charset val="238"/>
      </rPr>
      <t>edukacja wczesnoszkolna i edukacja przedszkolna</t>
    </r>
    <r>
      <rPr>
        <sz val="8"/>
        <rFont val="Arial"/>
        <family val="2"/>
        <charset val="238"/>
      </rPr>
      <t xml:space="preserve"> od roku akademickiego 2014/2015; </t>
    </r>
    <r>
      <rPr>
        <b/>
        <sz val="8"/>
        <rFont val="Arial"/>
        <family val="2"/>
        <charset val="238"/>
      </rPr>
      <t>nr 26/V/14</t>
    </r>
    <r>
      <rPr>
        <sz val="8"/>
        <rFont val="Arial"/>
        <family val="2"/>
        <charset val="238"/>
      </rPr>
      <t xml:space="preserve"> z dnia 6 maja 2014 r. w sprawie uchwalenia programu kształcenia wraz z opisem efektów kształcenia i planem studiów dla kierunku </t>
    </r>
    <r>
      <rPr>
        <i/>
        <sz val="8"/>
        <rFont val="Arial"/>
        <family val="2"/>
        <charset val="238"/>
      </rPr>
      <t>pedagogika</t>
    </r>
    <r>
      <rPr>
        <sz val="8"/>
        <rFont val="Arial"/>
        <family val="2"/>
        <charset val="238"/>
      </rPr>
      <t xml:space="preserve"> dla cyklu kształcenia rozpoczynającego się od roku akademickiego 2014/2015.</t>
    </r>
  </si>
  <si>
    <t>Zatwierdził Dyrektor Instytutu Społeczno - Artystycznego</t>
  </si>
  <si>
    <t>28.05.2015 r. dr Katarzyna Serwatko</t>
  </si>
  <si>
    <t>28.05.2015 r. mgr Elżbieta Kruczek</t>
  </si>
  <si>
    <t>28.05.2015 r. dr Piotr Frączek</t>
  </si>
  <si>
    <r>
      <t xml:space="preserve">Zmiany wprowadzono uchwałą Senatu nr 37/V/15 z dnia 28 maja 2015 r. w sprawie zatwierdzenia zmian w programach kształcenia, w tym w planach studiów dla cyklów kształcenia rozpoczynających ai od roku akademickiego 2015/2016 dla kierunków </t>
    </r>
    <r>
      <rPr>
        <i/>
        <sz val="8"/>
        <rFont val="Arial"/>
        <family val="2"/>
        <charset val="238"/>
      </rPr>
      <t>pedagogika</t>
    </r>
    <r>
      <rPr>
        <sz val="8"/>
        <rFont val="Arial"/>
        <family val="2"/>
        <charset val="238"/>
      </rPr>
      <t xml:space="preserve"> i </t>
    </r>
    <r>
      <rPr>
        <i/>
        <sz val="8"/>
        <rFont val="Arial"/>
        <family val="2"/>
        <charset val="238"/>
      </rPr>
      <t>praca socjalna</t>
    </r>
  </si>
  <si>
    <t>1 tydzień praktyk/zajęć praktycznych = 25 godzin dydaktycznych</t>
  </si>
  <si>
    <t>Praktyki  (50 godz.)**</t>
  </si>
  <si>
    <t>Zajęcia praktyczne w klasach 1-3 (25 godz.)**</t>
  </si>
  <si>
    <t>Zajęcia praktyczne w przedszkolu (25 godz.)**</t>
  </si>
  <si>
    <t>Praktyki (50 godz.)**</t>
  </si>
  <si>
    <t>w tym: z bezpośrednim udziałem nauczyciela akademickiego</t>
  </si>
  <si>
    <t>P/EWiEP.56.6.C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</si>
</sst>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0.0"/>
  </numFmts>
  <fonts count="44">
    <font>
      <sz val="11"/>
      <color indexed="63"/>
      <name val="Arial11"/>
      <charset val="238"/>
    </font>
    <font>
      <b/>
      <i/>
      <u/>
      <sz val="11"/>
      <color indexed="63"/>
      <name val="Arial11"/>
      <charset val="238"/>
    </font>
    <font>
      <sz val="10"/>
      <color indexed="63"/>
      <name val="Arial11"/>
      <charset val="238"/>
    </font>
    <font>
      <sz val="6"/>
      <color indexed="63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6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11"/>
      <charset val="238"/>
    </font>
    <font>
      <sz val="8"/>
      <name val="Times New Roman1"/>
      <charset val="238"/>
    </font>
    <font>
      <sz val="8"/>
      <name val="Times New Roman2"/>
      <charset val="238"/>
    </font>
    <font>
      <b/>
      <sz val="20"/>
      <name val="Garamond"/>
      <family val="1"/>
      <charset val="238"/>
    </font>
    <font>
      <sz val="10"/>
      <name val="Arial11"/>
      <charset val="238"/>
    </font>
    <font>
      <b/>
      <sz val="12"/>
      <name val="Times New Roman"/>
      <family val="1"/>
      <charset val="238"/>
    </font>
    <font>
      <sz val="10"/>
      <name val="Arial1"/>
      <charset val="238"/>
    </font>
    <font>
      <sz val="7"/>
      <name val="Arial1"/>
      <charset val="238"/>
    </font>
    <font>
      <sz val="8"/>
      <name val="Arial1"/>
      <charset val="238"/>
    </font>
    <font>
      <sz val="12"/>
      <name val="Times New Roman"/>
      <family val="1"/>
      <charset val="238"/>
    </font>
    <font>
      <sz val="7"/>
      <name val="Arial11"/>
      <charset val="238"/>
    </font>
    <font>
      <sz val="6"/>
      <name val="Arial1"/>
      <charset val="238"/>
    </font>
    <font>
      <sz val="5"/>
      <name val="Arial1"/>
      <charset val="238"/>
    </font>
    <font>
      <sz val="6"/>
      <name val="Arial11"/>
      <charset val="238"/>
    </font>
    <font>
      <sz val="3"/>
      <name val="Arial1"/>
      <charset val="238"/>
    </font>
    <font>
      <b/>
      <sz val="10"/>
      <name val="Arial1"/>
      <charset val="238"/>
    </font>
    <font>
      <sz val="8"/>
      <name val="Arial2"/>
      <charset val="238"/>
    </font>
    <font>
      <b/>
      <sz val="6"/>
      <name val="Times New Roman"/>
      <family val="1"/>
      <charset val="238"/>
    </font>
    <font>
      <b/>
      <sz val="10"/>
      <name val="Arial11"/>
      <charset val="238"/>
    </font>
    <font>
      <b/>
      <sz val="20"/>
      <name val="Times New Roman"/>
      <family val="1"/>
      <charset val="238"/>
    </font>
    <font>
      <sz val="11"/>
      <name val="Arial11"/>
      <charset val="238"/>
    </font>
    <font>
      <sz val="10"/>
      <name val="Arial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63"/>
      <name val="Arial"/>
      <family val="2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5"/>
      <name val="Times New Roman"/>
      <family val="1"/>
      <charset val="238"/>
    </font>
    <font>
      <sz val="3"/>
      <name val="Times New Roman"/>
      <family val="1"/>
      <charset val="238"/>
    </font>
    <font>
      <sz val="8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0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4"/>
      </patternFill>
    </fill>
    <fill>
      <patternFill patternType="solid">
        <fgColor theme="0" tint="-0.249977111117893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21"/>
      </patternFill>
    </fill>
    <fill>
      <patternFill patternType="solid">
        <fgColor theme="8" tint="0.39997558519241921"/>
        <bgColor indexed="18"/>
      </patternFill>
    </fill>
    <fill>
      <patternFill patternType="solid">
        <fgColor rgb="FF92D050"/>
        <bgColor indexed="1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theme="0"/>
        <bgColor indexed="1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/>
  </cellStyleXfs>
  <cellXfs count="2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4" fillId="11" borderId="0" xfId="0" applyFont="1" applyFill="1"/>
    <xf numFmtId="0" fontId="9" fillId="0" borderId="0" xfId="0" applyFont="1" applyAlignment="1">
      <alignment horizontal="right"/>
    </xf>
    <xf numFmtId="0" fontId="10" fillId="0" borderId="0" xfId="1" applyFont="1" applyAlignment="1">
      <alignment horizontal="right"/>
    </xf>
    <xf numFmtId="0" fontId="10" fillId="12" borderId="0" xfId="1" applyFont="1" applyFill="1" applyAlignment="1">
      <alignment horizontal="right"/>
    </xf>
    <xf numFmtId="0" fontId="2" fillId="11" borderId="0" xfId="0" applyFont="1" applyFill="1"/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2" fillId="14" borderId="0" xfId="0" applyFont="1" applyFill="1"/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8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textRotation="90" wrapText="1"/>
    </xf>
    <xf numFmtId="0" fontId="25" fillId="4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5" fillId="5" borderId="1" xfId="0" applyFont="1" applyFill="1" applyBorder="1"/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26" fillId="0" borderId="0" xfId="0" applyFont="1"/>
    <xf numFmtId="0" fontId="15" fillId="3" borderId="0" xfId="0" applyFont="1" applyFill="1"/>
    <xf numFmtId="0" fontId="15" fillId="13" borderId="0" xfId="0" applyFont="1" applyFill="1"/>
    <xf numFmtId="0" fontId="8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1" fillId="0" borderId="0" xfId="0" applyFont="1"/>
    <xf numFmtId="0" fontId="15" fillId="12" borderId="0" xfId="0" applyFont="1" applyFill="1"/>
    <xf numFmtId="0" fontId="32" fillId="0" borderId="0" xfId="0" applyFont="1"/>
    <xf numFmtId="0" fontId="15" fillId="11" borderId="0" xfId="0" applyFont="1" applyFill="1"/>
    <xf numFmtId="0" fontId="11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23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/>
    </xf>
    <xf numFmtId="0" fontId="6" fillId="24" borderId="1" xfId="0" applyFont="1" applyFill="1" applyBorder="1" applyAlignment="1">
      <alignment horizontal="left" vertical="center" wrapText="1"/>
    </xf>
    <xf numFmtId="0" fontId="6" fillId="24" borderId="1" xfId="0" applyFont="1" applyFill="1" applyBorder="1" applyAlignment="1">
      <alignment vertical="center" wrapText="1"/>
    </xf>
    <xf numFmtId="0" fontId="12" fillId="22" borderId="1" xfId="0" applyFont="1" applyFill="1" applyBorder="1" applyAlignment="1">
      <alignment horizontal="left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15" borderId="1" xfId="0" applyFont="1" applyFill="1" applyBorder="1" applyAlignment="1">
      <alignment horizontal="center" vertical="center" wrapText="1"/>
    </xf>
    <xf numFmtId="0" fontId="2" fillId="12" borderId="0" xfId="0" applyFont="1" applyFill="1"/>
    <xf numFmtId="0" fontId="0" fillId="12" borderId="0" xfId="0" applyFill="1"/>
    <xf numFmtId="0" fontId="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0" xfId="0" applyFont="1" applyFill="1"/>
    <xf numFmtId="0" fontId="38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9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1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12" borderId="0" xfId="0" applyFont="1" applyFill="1"/>
    <xf numFmtId="0" fontId="6" fillId="9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165" fontId="40" fillId="2" borderId="1" xfId="0" applyNumberFormat="1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textRotation="90" wrapText="1"/>
    </xf>
    <xf numFmtId="0" fontId="42" fillId="4" borderId="1" xfId="0" applyFont="1" applyFill="1" applyBorder="1" applyAlignment="1">
      <alignment horizontal="center" vertical="center" textRotation="90" wrapText="1"/>
    </xf>
    <xf numFmtId="0" fontId="4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5" fillId="27" borderId="0" xfId="0" applyFont="1" applyFill="1"/>
    <xf numFmtId="0" fontId="8" fillId="27" borderId="0" xfId="0" applyFont="1" applyFill="1" applyAlignment="1">
      <alignment horizontal="center"/>
    </xf>
    <xf numFmtId="0" fontId="5" fillId="27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0" fontId="11" fillId="1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10" fontId="11" fillId="0" borderId="1" xfId="0" applyNumberFormat="1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2" fillId="2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26" borderId="1" xfId="0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0" borderId="11" xfId="0" applyFont="1" applyFill="1" applyBorder="1" applyAlignment="1">
      <alignment horizontal="center" vertical="center" wrapText="1"/>
    </xf>
    <xf numFmtId="0" fontId="22" fillId="20" borderId="12" xfId="0" applyFont="1" applyFill="1" applyBorder="1" applyAlignment="1">
      <alignment horizontal="center" vertical="center" wrapText="1"/>
    </xf>
    <xf numFmtId="0" fontId="22" fillId="20" borderId="13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/>
    </xf>
    <xf numFmtId="0" fontId="11" fillId="19" borderId="12" xfId="0" applyFont="1" applyFill="1" applyBorder="1" applyAlignment="1">
      <alignment horizontal="center" vertical="center"/>
    </xf>
    <xf numFmtId="0" fontId="11" fillId="19" borderId="13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9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textRotation="90" wrapText="1"/>
    </xf>
    <xf numFmtId="0" fontId="22" fillId="2" borderId="4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43" fillId="18" borderId="1" xfId="0" applyFont="1" applyFill="1" applyBorder="1" applyAlignment="1">
      <alignment horizontal="center" vertical="center" textRotation="90"/>
    </xf>
    <xf numFmtId="0" fontId="26" fillId="5" borderId="5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18" borderId="2" xfId="0" applyFont="1" applyFill="1" applyBorder="1" applyAlignment="1">
      <alignment horizontal="center" vertical="center" textRotation="90"/>
    </xf>
    <xf numFmtId="0" fontId="7" fillId="18" borderId="3" xfId="0" applyFont="1" applyFill="1" applyBorder="1" applyAlignment="1">
      <alignment horizontal="center" vertical="center" textRotation="90"/>
    </xf>
    <xf numFmtId="0" fontId="7" fillId="18" borderId="4" xfId="0" applyFont="1" applyFill="1" applyBorder="1" applyAlignment="1">
      <alignment horizontal="center" vertical="center" textRotation="90"/>
    </xf>
  </cellXfs>
  <cellStyles count="3">
    <cellStyle name="Normalny" xfId="0" builtinId="0"/>
    <cellStyle name="Normalny 3" xfId="1"/>
    <cellStyle name="TableStyleLigh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999999"/>
      <rgbColor rgb="00A6A6A6"/>
      <rgbColor rgb="00993366"/>
      <rgbColor rgb="00FFFFCC"/>
      <rgbColor rgb="00CCFFFF"/>
      <rgbColor rgb="00660066"/>
      <rgbColor rgb="00FF8080"/>
      <rgbColor rgb="000066CC"/>
      <rgbColor rgb="0093C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3</xdr:col>
      <xdr:colOff>390525</xdr:colOff>
      <xdr:row>5</xdr:row>
      <xdr:rowOff>38100</xdr:rowOff>
    </xdr:to>
    <xdr:pic>
      <xdr:nvPicPr>
        <xdr:cNvPr id="214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952500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466726</xdr:colOff>
      <xdr:row>0</xdr:row>
      <xdr:rowOff>47625</xdr:rowOff>
    </xdr:from>
    <xdr:to>
      <xdr:col>8</xdr:col>
      <xdr:colOff>10585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133476" y="47625"/>
          <a:ext cx="3205692" cy="7556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333333"/>
              </a:solidFill>
              <a:latin typeface="Times New Roman"/>
              <a:cs typeface="Times New Roman"/>
            </a:rPr>
            <a:t>PAŃSTWOWA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333333"/>
              </a:solidFill>
              <a:latin typeface="Times New Roman"/>
              <a:cs typeface="Times New Roman"/>
            </a:rPr>
            <a:t>WYŻSZA SZKOŁA ZAWODOWA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333333"/>
              </a:solidFill>
              <a:latin typeface="Times New Roman"/>
              <a:cs typeface="Times New Roman"/>
            </a:rPr>
            <a:t>IM. JANA GRODKA W SANOKU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333333"/>
              </a:solidFill>
              <a:latin typeface="Times New Roman"/>
              <a:cs typeface="Times New Roman"/>
            </a:rPr>
            <a:t>ul. Mickiewicza 21, 38-500 Sanok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333333"/>
              </a:solidFill>
              <a:latin typeface="Calibri"/>
            </a:rPr>
            <a:t> </a:t>
          </a: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9"/>
  <sheetViews>
    <sheetView tabSelected="1" topLeftCell="A166" zoomScale="80" zoomScaleNormal="80" zoomScaleSheetLayoutView="90" workbookViewId="0">
      <selection activeCell="W183" sqref="W183"/>
    </sheetView>
  </sheetViews>
  <sheetFormatPr defaultColWidth="8.5" defaultRowHeight="12.75"/>
  <cols>
    <col min="1" max="3" width="2.875" style="1" customWidth="1"/>
    <col min="4" max="4" width="12.5" style="1" customWidth="1"/>
    <col min="5" max="5" width="21.5" style="1" customWidth="1"/>
    <col min="6" max="6" width="4.625" style="2" customWidth="1"/>
    <col min="7" max="7" width="4.625" style="102" customWidth="1"/>
    <col min="8" max="8" width="4.875" style="1" customWidth="1"/>
    <col min="9" max="9" width="4.25" style="3" customWidth="1"/>
    <col min="10" max="10" width="4.125" style="4" customWidth="1"/>
    <col min="11" max="11" width="4.625" style="1" customWidth="1"/>
    <col min="12" max="12" width="4.375" style="1" customWidth="1"/>
    <col min="13" max="13" width="3.75" style="1" customWidth="1"/>
    <col min="14" max="14" width="4.375" style="1" customWidth="1"/>
    <col min="15" max="15" width="4.125" style="4" customWidth="1"/>
    <col min="16" max="16" width="4.75" style="4" customWidth="1"/>
    <col min="17" max="17" width="4.5" style="1" customWidth="1"/>
    <col min="18" max="18" width="5.375" style="1" customWidth="1"/>
    <col min="19" max="19" width="5.5" style="1" customWidth="1"/>
    <col min="20" max="20" width="4.375" style="91" customWidth="1"/>
    <col min="21" max="16384" width="8.5" style="1"/>
  </cols>
  <sheetData>
    <row r="1" spans="1:21" s="5" customFormat="1">
      <c r="F1" s="6"/>
      <c r="G1" s="96"/>
      <c r="I1" s="11"/>
      <c r="J1" s="6"/>
      <c r="O1" s="6"/>
      <c r="P1" s="7"/>
      <c r="T1" s="12" t="s">
        <v>264</v>
      </c>
    </row>
    <row r="2" spans="1:21" s="5" customFormat="1">
      <c r="F2" s="6"/>
      <c r="G2" s="96"/>
      <c r="I2" s="11"/>
      <c r="J2" s="6"/>
      <c r="O2" s="6"/>
      <c r="P2" s="6"/>
      <c r="T2" s="90"/>
    </row>
    <row r="3" spans="1:21" s="5" customFormat="1">
      <c r="F3" s="6"/>
      <c r="G3" s="96"/>
      <c r="I3" s="11"/>
      <c r="J3" s="6"/>
      <c r="O3" s="6"/>
      <c r="P3" s="6"/>
      <c r="T3" s="14" t="s">
        <v>274</v>
      </c>
    </row>
    <row r="4" spans="1:21" s="5" customFormat="1">
      <c r="F4" s="6"/>
      <c r="G4" s="96"/>
      <c r="I4" s="11"/>
      <c r="J4" s="6"/>
      <c r="O4" s="6"/>
      <c r="P4" s="6"/>
      <c r="T4" s="139" t="s">
        <v>275</v>
      </c>
    </row>
    <row r="5" spans="1:21" s="5" customFormat="1">
      <c r="F5" s="6"/>
      <c r="G5" s="96"/>
      <c r="I5" s="11"/>
      <c r="J5" s="6"/>
      <c r="O5" s="6"/>
      <c r="P5" s="6"/>
      <c r="T5" s="90"/>
    </row>
    <row r="6" spans="1:21" s="5" customFormat="1">
      <c r="F6" s="6"/>
      <c r="G6" s="96"/>
      <c r="I6" s="11"/>
      <c r="J6" s="6"/>
      <c r="O6" s="6"/>
      <c r="P6" s="6"/>
      <c r="S6" s="13"/>
      <c r="T6" s="90"/>
    </row>
    <row r="7" spans="1:21" s="5" customFormat="1">
      <c r="F7" s="6"/>
      <c r="G7" s="96"/>
      <c r="I7" s="11"/>
      <c r="J7" s="6"/>
      <c r="O7" s="6"/>
      <c r="P7" s="6"/>
      <c r="S7" s="13"/>
      <c r="T7" s="90"/>
    </row>
    <row r="8" spans="1:21" s="5" customFormat="1">
      <c r="F8" s="6"/>
      <c r="G8" s="96"/>
      <c r="I8" s="11"/>
      <c r="J8" s="6"/>
      <c r="O8" s="6"/>
      <c r="P8" s="6"/>
      <c r="S8" s="14"/>
      <c r="T8" s="90"/>
    </row>
    <row r="9" spans="1:21" s="5" customFormat="1">
      <c r="F9" s="6"/>
      <c r="G9" s="96"/>
      <c r="I9" s="11"/>
      <c r="J9" s="6"/>
      <c r="O9" s="6"/>
      <c r="P9" s="6"/>
      <c r="S9" s="14"/>
      <c r="T9" s="90"/>
    </row>
    <row r="10" spans="1:21" ht="22.35" customHeight="1">
      <c r="A10" s="260" t="s">
        <v>0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"/>
    </row>
    <row r="11" spans="1:21" ht="15" customHeight="1">
      <c r="A11" s="261" t="s">
        <v>266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"/>
    </row>
    <row r="12" spans="1:21" ht="13.35" customHeight="1">
      <c r="A12" s="261" t="s">
        <v>1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"/>
    </row>
    <row r="13" spans="1:21" ht="12.6" customHeight="1">
      <c r="A13" s="261" t="s">
        <v>215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"/>
    </row>
    <row r="14" spans="1:21" ht="12.6" customHeight="1">
      <c r="A14" s="261" t="s">
        <v>252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"/>
    </row>
    <row r="15" spans="1:21" ht="13.35" customHeight="1">
      <c r="A15" s="261" t="s">
        <v>2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"/>
    </row>
    <row r="16" spans="1:21" ht="14.85" customHeight="1">
      <c r="A16" s="261" t="s">
        <v>3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"/>
    </row>
    <row r="17" spans="1:21" ht="15.75" customHeight="1">
      <c r="A17" s="262" t="s">
        <v>265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"/>
    </row>
    <row r="18" spans="1:21" ht="15.75" customHeight="1">
      <c r="A18" s="7"/>
      <c r="B18" s="7"/>
      <c r="C18" s="7"/>
      <c r="D18" s="7"/>
      <c r="E18" s="7"/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26"/>
      <c r="R18" s="26"/>
      <c r="S18" s="26"/>
      <c r="T18" s="90"/>
      <c r="U18" s="26"/>
    </row>
    <row r="19" spans="1:21" ht="13.5" customHeight="1">
      <c r="A19" s="143" t="s">
        <v>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26"/>
    </row>
    <row r="20" spans="1:21" ht="13.5" customHeight="1">
      <c r="A20" s="167" t="s">
        <v>5</v>
      </c>
      <c r="B20" s="169" t="s">
        <v>6</v>
      </c>
      <c r="C20" s="169" t="s">
        <v>7</v>
      </c>
      <c r="D20" s="171" t="s">
        <v>8</v>
      </c>
      <c r="E20" s="150" t="s">
        <v>9</v>
      </c>
      <c r="F20" s="253" t="s">
        <v>10</v>
      </c>
      <c r="G20" s="160" t="s">
        <v>11</v>
      </c>
      <c r="H20" s="148" t="s">
        <v>12</v>
      </c>
      <c r="I20" s="148"/>
      <c r="J20" s="148"/>
      <c r="K20" s="148"/>
      <c r="L20" s="148"/>
      <c r="M20" s="148"/>
      <c r="N20" s="148"/>
      <c r="O20" s="148"/>
      <c r="P20" s="148" t="s">
        <v>13</v>
      </c>
      <c r="Q20" s="148"/>
      <c r="R20" s="148"/>
      <c r="S20" s="148"/>
      <c r="T20" s="263" t="s">
        <v>208</v>
      </c>
      <c r="U20" s="26"/>
    </row>
    <row r="21" spans="1:21" ht="13.5" customHeight="1">
      <c r="A21" s="167"/>
      <c r="B21" s="169"/>
      <c r="C21" s="169"/>
      <c r="D21" s="171"/>
      <c r="E21" s="150"/>
      <c r="F21" s="253"/>
      <c r="G21" s="160"/>
      <c r="H21" s="152" t="s">
        <v>14</v>
      </c>
      <c r="I21" s="152"/>
      <c r="J21" s="152"/>
      <c r="K21" s="175" t="s">
        <v>15</v>
      </c>
      <c r="L21" s="175"/>
      <c r="M21" s="175"/>
      <c r="N21" s="175"/>
      <c r="O21" s="175"/>
      <c r="P21" s="28"/>
      <c r="Q21" s="245" t="s">
        <v>14</v>
      </c>
      <c r="R21" s="150" t="s">
        <v>15</v>
      </c>
      <c r="S21" s="150"/>
      <c r="T21" s="264"/>
      <c r="U21" s="26"/>
    </row>
    <row r="22" spans="1:21" ht="24" customHeight="1">
      <c r="A22" s="167"/>
      <c r="B22" s="169"/>
      <c r="C22" s="169"/>
      <c r="D22" s="171"/>
      <c r="E22" s="150"/>
      <c r="F22" s="253"/>
      <c r="G22" s="160"/>
      <c r="H22" s="152"/>
      <c r="I22" s="152"/>
      <c r="J22" s="152"/>
      <c r="K22" s="248" t="s">
        <v>287</v>
      </c>
      <c r="L22" s="248"/>
      <c r="M22" s="248"/>
      <c r="N22" s="248"/>
      <c r="O22" s="249" t="s">
        <v>16</v>
      </c>
      <c r="P22" s="251" t="s">
        <v>17</v>
      </c>
      <c r="Q22" s="246"/>
      <c r="R22" s="150"/>
      <c r="S22" s="150"/>
      <c r="T22" s="264"/>
      <c r="U22" s="26"/>
    </row>
    <row r="23" spans="1:21" ht="33" customHeight="1">
      <c r="A23" s="167"/>
      <c r="B23" s="169"/>
      <c r="C23" s="169"/>
      <c r="D23" s="171"/>
      <c r="E23" s="150"/>
      <c r="F23" s="253"/>
      <c r="G23" s="160"/>
      <c r="H23" s="29" t="s">
        <v>18</v>
      </c>
      <c r="I23" s="30" t="s">
        <v>233</v>
      </c>
      <c r="J23" s="31" t="s">
        <v>20</v>
      </c>
      <c r="K23" s="29" t="s">
        <v>231</v>
      </c>
      <c r="L23" s="29" t="s">
        <v>232</v>
      </c>
      <c r="M23" s="32" t="s">
        <v>229</v>
      </c>
      <c r="N23" s="32" t="s">
        <v>230</v>
      </c>
      <c r="O23" s="250"/>
      <c r="P23" s="252"/>
      <c r="Q23" s="247"/>
      <c r="R23" s="33" t="s">
        <v>21</v>
      </c>
      <c r="S23" s="34" t="s">
        <v>20</v>
      </c>
      <c r="T23" s="265"/>
      <c r="U23" s="26"/>
    </row>
    <row r="24" spans="1:21" ht="13.5" customHeight="1">
      <c r="A24" s="35">
        <v>1</v>
      </c>
      <c r="B24" s="164" t="s">
        <v>22</v>
      </c>
      <c r="C24" s="36">
        <v>1</v>
      </c>
      <c r="D24" s="21" t="s">
        <v>146</v>
      </c>
      <c r="E24" s="23" t="s">
        <v>23</v>
      </c>
      <c r="F24" s="134" t="s">
        <v>35</v>
      </c>
      <c r="G24" s="97" t="s">
        <v>25</v>
      </c>
      <c r="H24" s="97">
        <v>15</v>
      </c>
      <c r="I24" s="111">
        <v>15</v>
      </c>
      <c r="J24" s="97">
        <v>10</v>
      </c>
      <c r="K24" s="97">
        <v>15</v>
      </c>
      <c r="L24" s="97"/>
      <c r="M24" s="97"/>
      <c r="N24" s="97"/>
      <c r="O24" s="97">
        <v>10</v>
      </c>
      <c r="P24" s="97">
        <v>1</v>
      </c>
      <c r="Q24" s="97">
        <v>1</v>
      </c>
      <c r="R24" s="97">
        <v>0.6</v>
      </c>
      <c r="S24" s="97">
        <v>0.4</v>
      </c>
      <c r="T24" s="97"/>
      <c r="U24" s="26"/>
    </row>
    <row r="25" spans="1:21" ht="13.35" customHeight="1">
      <c r="A25" s="146">
        <v>2</v>
      </c>
      <c r="B25" s="164"/>
      <c r="C25" s="36">
        <v>1</v>
      </c>
      <c r="D25" s="21" t="s">
        <v>147</v>
      </c>
      <c r="E25" s="147" t="s">
        <v>26</v>
      </c>
      <c r="F25" s="140" t="s">
        <v>27</v>
      </c>
      <c r="G25" s="97" t="s">
        <v>28</v>
      </c>
      <c r="H25" s="141">
        <v>60</v>
      </c>
      <c r="I25" s="111">
        <v>30</v>
      </c>
      <c r="J25" s="97">
        <v>40</v>
      </c>
      <c r="K25" s="97">
        <v>30</v>
      </c>
      <c r="L25" s="97"/>
      <c r="M25" s="97"/>
      <c r="N25" s="97"/>
      <c r="O25" s="97">
        <v>40</v>
      </c>
      <c r="P25" s="141">
        <v>6</v>
      </c>
      <c r="Q25" s="97">
        <v>3</v>
      </c>
      <c r="R25" s="97">
        <v>1.4</v>
      </c>
      <c r="S25" s="97">
        <v>1.6</v>
      </c>
      <c r="T25" s="97">
        <v>5</v>
      </c>
      <c r="U25" s="26"/>
    </row>
    <row r="26" spans="1:21" ht="13.5" customHeight="1">
      <c r="A26" s="146"/>
      <c r="B26" s="164"/>
      <c r="C26" s="36">
        <v>1</v>
      </c>
      <c r="D26" s="21" t="s">
        <v>148</v>
      </c>
      <c r="E26" s="147"/>
      <c r="F26" s="140"/>
      <c r="G26" s="97" t="s">
        <v>29</v>
      </c>
      <c r="H26" s="141"/>
      <c r="I26" s="111">
        <v>30</v>
      </c>
      <c r="J26" s="97">
        <v>40</v>
      </c>
      <c r="K26" s="97"/>
      <c r="L26" s="97">
        <v>30</v>
      </c>
      <c r="M26" s="97"/>
      <c r="N26" s="97"/>
      <c r="O26" s="97">
        <v>40</v>
      </c>
      <c r="P26" s="141"/>
      <c r="Q26" s="97">
        <v>3</v>
      </c>
      <c r="R26" s="97">
        <v>1.4</v>
      </c>
      <c r="S26" s="97">
        <v>1.6</v>
      </c>
      <c r="T26" s="97">
        <v>5</v>
      </c>
      <c r="U26" s="26"/>
    </row>
    <row r="27" spans="1:21" ht="13.5" customHeight="1">
      <c r="A27" s="146">
        <v>3</v>
      </c>
      <c r="B27" s="164"/>
      <c r="C27" s="36">
        <v>1</v>
      </c>
      <c r="D27" s="21" t="s">
        <v>149</v>
      </c>
      <c r="E27" s="147" t="s">
        <v>30</v>
      </c>
      <c r="F27" s="140" t="s">
        <v>35</v>
      </c>
      <c r="G27" s="97" t="s">
        <v>28</v>
      </c>
      <c r="H27" s="141">
        <v>60</v>
      </c>
      <c r="I27" s="111">
        <v>30</v>
      </c>
      <c r="J27" s="97">
        <v>40</v>
      </c>
      <c r="K27" s="97">
        <v>30</v>
      </c>
      <c r="L27" s="97"/>
      <c r="M27" s="97"/>
      <c r="N27" s="97"/>
      <c r="O27" s="97">
        <v>40</v>
      </c>
      <c r="P27" s="141">
        <v>6</v>
      </c>
      <c r="Q27" s="97">
        <v>3</v>
      </c>
      <c r="R27" s="97">
        <v>1.4</v>
      </c>
      <c r="S27" s="97">
        <v>1.6</v>
      </c>
      <c r="T27" s="97">
        <v>5</v>
      </c>
      <c r="U27" s="26"/>
    </row>
    <row r="28" spans="1:21" ht="13.5" customHeight="1">
      <c r="A28" s="146"/>
      <c r="B28" s="164"/>
      <c r="C28" s="36">
        <v>1</v>
      </c>
      <c r="D28" s="21" t="s">
        <v>150</v>
      </c>
      <c r="E28" s="147"/>
      <c r="F28" s="140"/>
      <c r="G28" s="97" t="s">
        <v>29</v>
      </c>
      <c r="H28" s="141"/>
      <c r="I28" s="111">
        <v>30</v>
      </c>
      <c r="J28" s="97">
        <v>40</v>
      </c>
      <c r="K28" s="97"/>
      <c r="L28" s="97">
        <v>30</v>
      </c>
      <c r="M28" s="97"/>
      <c r="N28" s="97"/>
      <c r="O28" s="97">
        <v>40</v>
      </c>
      <c r="P28" s="141"/>
      <c r="Q28" s="97">
        <v>3</v>
      </c>
      <c r="R28" s="97">
        <v>1.4</v>
      </c>
      <c r="S28" s="97">
        <v>1.6</v>
      </c>
      <c r="T28" s="97">
        <v>5</v>
      </c>
      <c r="U28" s="26"/>
    </row>
    <row r="29" spans="1:21" ht="13.35" customHeight="1">
      <c r="A29" s="146">
        <v>4</v>
      </c>
      <c r="B29" s="164"/>
      <c r="C29" s="36">
        <v>1</v>
      </c>
      <c r="D29" s="21" t="s">
        <v>151</v>
      </c>
      <c r="E29" s="147" t="s">
        <v>31</v>
      </c>
      <c r="F29" s="140" t="s">
        <v>27</v>
      </c>
      <c r="G29" s="97" t="s">
        <v>28</v>
      </c>
      <c r="H29" s="141">
        <v>60</v>
      </c>
      <c r="I29" s="111">
        <v>30</v>
      </c>
      <c r="J29" s="97">
        <v>40</v>
      </c>
      <c r="K29" s="97">
        <v>30</v>
      </c>
      <c r="L29" s="97"/>
      <c r="M29" s="97"/>
      <c r="N29" s="97"/>
      <c r="O29" s="97">
        <v>40</v>
      </c>
      <c r="P29" s="141">
        <v>6</v>
      </c>
      <c r="Q29" s="97">
        <v>3</v>
      </c>
      <c r="R29" s="97">
        <v>1.4</v>
      </c>
      <c r="S29" s="97">
        <v>1.6</v>
      </c>
      <c r="T29" s="97">
        <v>5</v>
      </c>
      <c r="U29" s="26"/>
    </row>
    <row r="30" spans="1:21">
      <c r="A30" s="146"/>
      <c r="B30" s="164"/>
      <c r="C30" s="36">
        <v>1</v>
      </c>
      <c r="D30" s="21" t="s">
        <v>152</v>
      </c>
      <c r="E30" s="147"/>
      <c r="F30" s="140"/>
      <c r="G30" s="97" t="s">
        <v>29</v>
      </c>
      <c r="H30" s="141"/>
      <c r="I30" s="111">
        <v>30</v>
      </c>
      <c r="J30" s="97">
        <v>40</v>
      </c>
      <c r="K30" s="97"/>
      <c r="L30" s="97">
        <v>30</v>
      </c>
      <c r="M30" s="97"/>
      <c r="N30" s="97"/>
      <c r="O30" s="97">
        <v>40</v>
      </c>
      <c r="P30" s="141"/>
      <c r="Q30" s="97">
        <v>3</v>
      </c>
      <c r="R30" s="97">
        <v>1.4</v>
      </c>
      <c r="S30" s="97">
        <v>1.6</v>
      </c>
      <c r="T30" s="97">
        <v>5</v>
      </c>
      <c r="U30" s="26"/>
    </row>
    <row r="31" spans="1:21" ht="13.35" customHeight="1">
      <c r="A31" s="146">
        <v>5</v>
      </c>
      <c r="B31" s="164"/>
      <c r="C31" s="36">
        <v>1</v>
      </c>
      <c r="D31" s="22" t="s">
        <v>153</v>
      </c>
      <c r="E31" s="147" t="s">
        <v>32</v>
      </c>
      <c r="F31" s="140" t="s">
        <v>35</v>
      </c>
      <c r="G31" s="97" t="s">
        <v>28</v>
      </c>
      <c r="H31" s="141">
        <v>30</v>
      </c>
      <c r="I31" s="111">
        <v>15</v>
      </c>
      <c r="J31" s="97">
        <v>25</v>
      </c>
      <c r="K31" s="97">
        <v>15</v>
      </c>
      <c r="L31" s="97"/>
      <c r="M31" s="97"/>
      <c r="N31" s="97"/>
      <c r="O31" s="97">
        <v>25</v>
      </c>
      <c r="P31" s="141">
        <v>4</v>
      </c>
      <c r="Q31" s="97">
        <v>2</v>
      </c>
      <c r="R31" s="97">
        <v>1</v>
      </c>
      <c r="S31" s="97">
        <v>1</v>
      </c>
      <c r="T31" s="97">
        <v>10</v>
      </c>
      <c r="U31" s="26"/>
    </row>
    <row r="32" spans="1:21">
      <c r="A32" s="146"/>
      <c r="B32" s="164"/>
      <c r="C32" s="36">
        <v>1</v>
      </c>
      <c r="D32" s="22" t="s">
        <v>154</v>
      </c>
      <c r="E32" s="147"/>
      <c r="F32" s="140"/>
      <c r="G32" s="97" t="s">
        <v>29</v>
      </c>
      <c r="H32" s="141"/>
      <c r="I32" s="111">
        <v>15</v>
      </c>
      <c r="J32" s="97">
        <v>25</v>
      </c>
      <c r="K32" s="97"/>
      <c r="L32" s="97">
        <v>15</v>
      </c>
      <c r="M32" s="97"/>
      <c r="N32" s="97"/>
      <c r="O32" s="97">
        <v>25</v>
      </c>
      <c r="P32" s="141"/>
      <c r="Q32" s="97">
        <v>2</v>
      </c>
      <c r="R32" s="97">
        <v>1</v>
      </c>
      <c r="S32" s="97">
        <v>1</v>
      </c>
      <c r="T32" s="97">
        <v>10</v>
      </c>
      <c r="U32" s="26"/>
    </row>
    <row r="33" spans="1:21" ht="22.5">
      <c r="A33" s="35">
        <v>6</v>
      </c>
      <c r="B33" s="164"/>
      <c r="C33" s="36">
        <v>1</v>
      </c>
      <c r="D33" s="37" t="s">
        <v>33</v>
      </c>
      <c r="E33" s="23" t="s">
        <v>34</v>
      </c>
      <c r="F33" s="134" t="s">
        <v>35</v>
      </c>
      <c r="G33" s="97" t="s">
        <v>25</v>
      </c>
      <c r="H33" s="97">
        <v>15</v>
      </c>
      <c r="I33" s="111">
        <v>15</v>
      </c>
      <c r="J33" s="97">
        <v>10</v>
      </c>
      <c r="K33" s="97">
        <v>15</v>
      </c>
      <c r="L33" s="97"/>
      <c r="M33" s="97"/>
      <c r="N33" s="97"/>
      <c r="O33" s="97">
        <v>10</v>
      </c>
      <c r="P33" s="97">
        <v>1</v>
      </c>
      <c r="Q33" s="97">
        <v>1</v>
      </c>
      <c r="R33" s="97">
        <v>0.6</v>
      </c>
      <c r="S33" s="97">
        <v>0.4</v>
      </c>
      <c r="T33" s="97"/>
      <c r="U33" s="26"/>
    </row>
    <row r="34" spans="1:21" ht="22.5">
      <c r="A34" s="35">
        <v>7</v>
      </c>
      <c r="B34" s="164"/>
      <c r="C34" s="36">
        <v>1</v>
      </c>
      <c r="D34" s="22" t="s">
        <v>155</v>
      </c>
      <c r="E34" s="23" t="s">
        <v>36</v>
      </c>
      <c r="F34" s="134" t="s">
        <v>35</v>
      </c>
      <c r="G34" s="97" t="s">
        <v>29</v>
      </c>
      <c r="H34" s="97">
        <v>30</v>
      </c>
      <c r="I34" s="111">
        <v>30</v>
      </c>
      <c r="J34" s="97">
        <v>40</v>
      </c>
      <c r="K34" s="97"/>
      <c r="L34" s="97">
        <v>30</v>
      </c>
      <c r="M34" s="97"/>
      <c r="N34" s="97"/>
      <c r="O34" s="97">
        <v>40</v>
      </c>
      <c r="P34" s="97">
        <v>3</v>
      </c>
      <c r="Q34" s="97">
        <v>3</v>
      </c>
      <c r="R34" s="97">
        <v>1.4</v>
      </c>
      <c r="S34" s="97">
        <v>1.6</v>
      </c>
      <c r="T34" s="97">
        <v>5</v>
      </c>
      <c r="U34" s="26"/>
    </row>
    <row r="35" spans="1:21" ht="22.5">
      <c r="A35" s="35">
        <v>8</v>
      </c>
      <c r="B35" s="164"/>
      <c r="C35" s="36">
        <v>1</v>
      </c>
      <c r="D35" s="22" t="s">
        <v>156</v>
      </c>
      <c r="E35" s="23" t="s">
        <v>37</v>
      </c>
      <c r="F35" s="134" t="s">
        <v>49</v>
      </c>
      <c r="G35" s="97" t="s">
        <v>29</v>
      </c>
      <c r="H35" s="97">
        <v>30</v>
      </c>
      <c r="I35" s="111">
        <v>30</v>
      </c>
      <c r="J35" s="97">
        <v>40</v>
      </c>
      <c r="K35" s="97"/>
      <c r="L35" s="97">
        <v>30</v>
      </c>
      <c r="M35" s="97"/>
      <c r="N35" s="97"/>
      <c r="O35" s="97">
        <v>40</v>
      </c>
      <c r="P35" s="97">
        <v>3</v>
      </c>
      <c r="Q35" s="97">
        <v>3</v>
      </c>
      <c r="R35" s="97">
        <v>1.4</v>
      </c>
      <c r="S35" s="97">
        <v>1.6</v>
      </c>
      <c r="T35" s="97">
        <v>5</v>
      </c>
      <c r="U35" s="26"/>
    </row>
    <row r="36" spans="1:21">
      <c r="A36" s="38"/>
      <c r="B36" s="164"/>
      <c r="C36" s="177" t="s">
        <v>39</v>
      </c>
      <c r="D36" s="177"/>
      <c r="E36" s="177"/>
      <c r="F36" s="177"/>
      <c r="G36" s="177"/>
      <c r="H36" s="112">
        <f>SUM(H24:H35)</f>
        <v>300</v>
      </c>
      <c r="I36" s="112">
        <f t="shared" ref="I36:S36" si="0">SUM(I24:I35)</f>
        <v>300</v>
      </c>
      <c r="J36" s="112">
        <f t="shared" si="0"/>
        <v>390</v>
      </c>
      <c r="K36" s="112">
        <f t="shared" si="0"/>
        <v>135</v>
      </c>
      <c r="L36" s="112">
        <f t="shared" si="0"/>
        <v>165</v>
      </c>
      <c r="M36" s="112">
        <f t="shared" si="0"/>
        <v>0</v>
      </c>
      <c r="N36" s="112">
        <f t="shared" si="0"/>
        <v>0</v>
      </c>
      <c r="O36" s="112">
        <f t="shared" si="0"/>
        <v>390</v>
      </c>
      <c r="P36" s="112">
        <f t="shared" si="0"/>
        <v>30</v>
      </c>
      <c r="Q36" s="112">
        <f t="shared" si="0"/>
        <v>30</v>
      </c>
      <c r="R36" s="112">
        <f t="shared" si="0"/>
        <v>14.4</v>
      </c>
      <c r="S36" s="112">
        <f t="shared" si="0"/>
        <v>15.6</v>
      </c>
      <c r="T36" s="113">
        <f>SUM(T24:T35)</f>
        <v>60</v>
      </c>
      <c r="U36" s="26"/>
    </row>
    <row r="37" spans="1:21" ht="13.35" customHeight="1">
      <c r="A37" s="146">
        <v>9</v>
      </c>
      <c r="B37" s="164"/>
      <c r="C37" s="36">
        <v>2</v>
      </c>
      <c r="D37" s="22" t="s">
        <v>157</v>
      </c>
      <c r="E37" s="147" t="s">
        <v>40</v>
      </c>
      <c r="F37" s="144" t="s">
        <v>27</v>
      </c>
      <c r="G37" s="97" t="s">
        <v>28</v>
      </c>
      <c r="H37" s="141">
        <v>60</v>
      </c>
      <c r="I37" s="111">
        <v>30</v>
      </c>
      <c r="J37" s="97">
        <v>40</v>
      </c>
      <c r="K37" s="97">
        <v>30</v>
      </c>
      <c r="L37" s="97"/>
      <c r="M37" s="97"/>
      <c r="N37" s="97"/>
      <c r="O37" s="97">
        <v>40</v>
      </c>
      <c r="P37" s="141">
        <v>6</v>
      </c>
      <c r="Q37" s="97">
        <v>3</v>
      </c>
      <c r="R37" s="97">
        <v>1.4</v>
      </c>
      <c r="S37" s="97">
        <v>1.6</v>
      </c>
      <c r="T37" s="97">
        <v>5</v>
      </c>
      <c r="U37" s="26"/>
    </row>
    <row r="38" spans="1:21" ht="12.75" customHeight="1">
      <c r="A38" s="146"/>
      <c r="B38" s="164"/>
      <c r="C38" s="36">
        <v>2</v>
      </c>
      <c r="D38" s="22" t="s">
        <v>158</v>
      </c>
      <c r="E38" s="147"/>
      <c r="F38" s="145"/>
      <c r="G38" s="97" t="s">
        <v>29</v>
      </c>
      <c r="H38" s="141"/>
      <c r="I38" s="111">
        <v>30</v>
      </c>
      <c r="J38" s="97">
        <v>40</v>
      </c>
      <c r="K38" s="97"/>
      <c r="L38" s="97">
        <v>30</v>
      </c>
      <c r="M38" s="97"/>
      <c r="N38" s="97"/>
      <c r="O38" s="97">
        <v>40</v>
      </c>
      <c r="P38" s="141"/>
      <c r="Q38" s="97">
        <v>3</v>
      </c>
      <c r="R38" s="97">
        <v>1.4</v>
      </c>
      <c r="S38" s="97">
        <v>1.6</v>
      </c>
      <c r="T38" s="97">
        <v>5</v>
      </c>
      <c r="U38" s="26"/>
    </row>
    <row r="39" spans="1:21" ht="12.75" customHeight="1">
      <c r="A39" s="146">
        <v>10</v>
      </c>
      <c r="B39" s="164"/>
      <c r="C39" s="36">
        <v>2</v>
      </c>
      <c r="D39" s="22" t="s">
        <v>159</v>
      </c>
      <c r="E39" s="147" t="s">
        <v>41</v>
      </c>
      <c r="F39" s="140" t="s">
        <v>24</v>
      </c>
      <c r="G39" s="97" t="s">
        <v>28</v>
      </c>
      <c r="H39" s="141">
        <v>30</v>
      </c>
      <c r="I39" s="111">
        <v>15</v>
      </c>
      <c r="J39" s="97">
        <v>30</v>
      </c>
      <c r="K39" s="97">
        <v>15</v>
      </c>
      <c r="L39" s="97"/>
      <c r="M39" s="97"/>
      <c r="N39" s="97"/>
      <c r="O39" s="97">
        <v>30</v>
      </c>
      <c r="P39" s="141">
        <v>4</v>
      </c>
      <c r="Q39" s="97">
        <v>2</v>
      </c>
      <c r="R39" s="97">
        <v>0.8</v>
      </c>
      <c r="S39" s="97">
        <v>1.2</v>
      </c>
      <c r="T39" s="97">
        <v>5</v>
      </c>
      <c r="U39" s="26"/>
    </row>
    <row r="40" spans="1:21" ht="13.5" customHeight="1">
      <c r="A40" s="146"/>
      <c r="B40" s="164"/>
      <c r="C40" s="36">
        <v>2</v>
      </c>
      <c r="D40" s="22" t="s">
        <v>160</v>
      </c>
      <c r="E40" s="147"/>
      <c r="F40" s="140"/>
      <c r="G40" s="97" t="s">
        <v>29</v>
      </c>
      <c r="H40" s="141"/>
      <c r="I40" s="111">
        <v>15</v>
      </c>
      <c r="J40" s="97">
        <v>30</v>
      </c>
      <c r="K40" s="97"/>
      <c r="L40" s="97">
        <v>15</v>
      </c>
      <c r="M40" s="97"/>
      <c r="N40" s="97"/>
      <c r="O40" s="97">
        <v>30</v>
      </c>
      <c r="P40" s="141"/>
      <c r="Q40" s="97">
        <v>2</v>
      </c>
      <c r="R40" s="97">
        <v>0.8</v>
      </c>
      <c r="S40" s="97">
        <v>1.2</v>
      </c>
      <c r="T40" s="97">
        <v>5</v>
      </c>
      <c r="U40" s="26"/>
    </row>
    <row r="41" spans="1:21" ht="13.5" customHeight="1">
      <c r="A41" s="146">
        <v>11</v>
      </c>
      <c r="B41" s="164"/>
      <c r="C41" s="36">
        <v>2</v>
      </c>
      <c r="D41" s="22" t="s">
        <v>161</v>
      </c>
      <c r="E41" s="147" t="s">
        <v>42</v>
      </c>
      <c r="F41" s="140" t="s">
        <v>43</v>
      </c>
      <c r="G41" s="97" t="s">
        <v>28</v>
      </c>
      <c r="H41" s="141">
        <v>60</v>
      </c>
      <c r="I41" s="111">
        <v>30</v>
      </c>
      <c r="J41" s="97">
        <v>40</v>
      </c>
      <c r="K41" s="97">
        <v>30</v>
      </c>
      <c r="L41" s="97"/>
      <c r="M41" s="97"/>
      <c r="N41" s="97"/>
      <c r="O41" s="97">
        <v>40</v>
      </c>
      <c r="P41" s="155">
        <v>6</v>
      </c>
      <c r="Q41" s="97">
        <v>3</v>
      </c>
      <c r="R41" s="97">
        <v>1.4</v>
      </c>
      <c r="S41" s="97">
        <v>1.6</v>
      </c>
      <c r="T41" s="97">
        <v>5</v>
      </c>
      <c r="U41" s="26"/>
    </row>
    <row r="42" spans="1:21" ht="13.5" customHeight="1">
      <c r="A42" s="146"/>
      <c r="B42" s="164"/>
      <c r="C42" s="36">
        <v>2</v>
      </c>
      <c r="D42" s="22" t="s">
        <v>162</v>
      </c>
      <c r="E42" s="147"/>
      <c r="F42" s="140"/>
      <c r="G42" s="97" t="s">
        <v>29</v>
      </c>
      <c r="H42" s="141"/>
      <c r="I42" s="111">
        <v>30</v>
      </c>
      <c r="J42" s="97">
        <v>40</v>
      </c>
      <c r="K42" s="97"/>
      <c r="L42" s="97">
        <v>30</v>
      </c>
      <c r="M42" s="97"/>
      <c r="N42" s="97"/>
      <c r="O42" s="97">
        <v>40</v>
      </c>
      <c r="P42" s="155"/>
      <c r="Q42" s="97">
        <v>3</v>
      </c>
      <c r="R42" s="97">
        <v>1.4</v>
      </c>
      <c r="S42" s="97">
        <v>1.6</v>
      </c>
      <c r="T42" s="97">
        <v>5</v>
      </c>
      <c r="U42" s="26"/>
    </row>
    <row r="43" spans="1:21" ht="13.5" customHeight="1">
      <c r="A43" s="35">
        <v>12</v>
      </c>
      <c r="B43" s="164"/>
      <c r="C43" s="36">
        <v>2</v>
      </c>
      <c r="D43" s="37" t="s">
        <v>44</v>
      </c>
      <c r="E43" s="23" t="s">
        <v>45</v>
      </c>
      <c r="F43" s="134" t="s">
        <v>35</v>
      </c>
      <c r="G43" s="97" t="s">
        <v>29</v>
      </c>
      <c r="H43" s="97">
        <v>30</v>
      </c>
      <c r="I43" s="111">
        <v>30</v>
      </c>
      <c r="J43" s="97">
        <v>15</v>
      </c>
      <c r="K43" s="97"/>
      <c r="L43" s="97">
        <v>30</v>
      </c>
      <c r="M43" s="97"/>
      <c r="N43" s="97"/>
      <c r="O43" s="97">
        <v>15</v>
      </c>
      <c r="P43" s="98">
        <v>2</v>
      </c>
      <c r="Q43" s="97">
        <v>2</v>
      </c>
      <c r="R43" s="97">
        <v>1.4</v>
      </c>
      <c r="S43" s="97">
        <v>0.6</v>
      </c>
      <c r="T43" s="97">
        <v>5</v>
      </c>
      <c r="U43" s="26"/>
    </row>
    <row r="44" spans="1:21" ht="18.399999999999999" customHeight="1">
      <c r="A44" s="35">
        <v>13</v>
      </c>
      <c r="B44" s="164"/>
      <c r="C44" s="36">
        <v>2</v>
      </c>
      <c r="D44" s="22" t="s">
        <v>163</v>
      </c>
      <c r="E44" s="23" t="s">
        <v>46</v>
      </c>
      <c r="F44" s="134" t="s">
        <v>49</v>
      </c>
      <c r="G44" s="97" t="s">
        <v>29</v>
      </c>
      <c r="H44" s="97">
        <v>30</v>
      </c>
      <c r="I44" s="111">
        <v>30</v>
      </c>
      <c r="J44" s="97">
        <v>25</v>
      </c>
      <c r="K44" s="97"/>
      <c r="L44" s="97">
        <v>30</v>
      </c>
      <c r="M44" s="97"/>
      <c r="N44" s="97"/>
      <c r="O44" s="97">
        <v>25</v>
      </c>
      <c r="P44" s="98">
        <v>2</v>
      </c>
      <c r="Q44" s="97">
        <v>2</v>
      </c>
      <c r="R44" s="97">
        <v>1.1000000000000001</v>
      </c>
      <c r="S44" s="97">
        <v>0.9</v>
      </c>
      <c r="T44" s="97"/>
      <c r="U44" s="26"/>
    </row>
    <row r="45" spans="1:21" ht="11.45" customHeight="1">
      <c r="A45" s="146">
        <v>14</v>
      </c>
      <c r="B45" s="164"/>
      <c r="C45" s="36">
        <v>2</v>
      </c>
      <c r="D45" s="22" t="s">
        <v>164</v>
      </c>
      <c r="E45" s="151" t="s">
        <v>47</v>
      </c>
      <c r="F45" s="140" t="s">
        <v>27</v>
      </c>
      <c r="G45" s="97" t="s">
        <v>25</v>
      </c>
      <c r="H45" s="141">
        <v>30</v>
      </c>
      <c r="I45" s="111">
        <v>15</v>
      </c>
      <c r="J45" s="97">
        <v>10</v>
      </c>
      <c r="K45" s="97">
        <v>15</v>
      </c>
      <c r="L45" s="97"/>
      <c r="M45" s="97"/>
      <c r="N45" s="97"/>
      <c r="O45" s="97">
        <v>10</v>
      </c>
      <c r="P45" s="155">
        <v>3</v>
      </c>
      <c r="Q45" s="97">
        <v>1</v>
      </c>
      <c r="R45" s="97">
        <v>0.6</v>
      </c>
      <c r="S45" s="97">
        <v>0.4</v>
      </c>
      <c r="T45" s="97"/>
      <c r="U45" s="26"/>
    </row>
    <row r="46" spans="1:21" ht="13.15" customHeight="1">
      <c r="A46" s="146"/>
      <c r="B46" s="164"/>
      <c r="C46" s="36">
        <v>2</v>
      </c>
      <c r="D46" s="22" t="s">
        <v>165</v>
      </c>
      <c r="E46" s="151"/>
      <c r="F46" s="140"/>
      <c r="G46" s="97" t="s">
        <v>29</v>
      </c>
      <c r="H46" s="141"/>
      <c r="I46" s="111">
        <v>15</v>
      </c>
      <c r="J46" s="97">
        <v>25</v>
      </c>
      <c r="K46" s="97"/>
      <c r="L46" s="97">
        <v>15</v>
      </c>
      <c r="M46" s="97"/>
      <c r="N46" s="97"/>
      <c r="O46" s="97">
        <v>25</v>
      </c>
      <c r="P46" s="155"/>
      <c r="Q46" s="97">
        <v>2</v>
      </c>
      <c r="R46" s="97">
        <v>1</v>
      </c>
      <c r="S46" s="97">
        <v>1</v>
      </c>
      <c r="T46" s="97">
        <v>10</v>
      </c>
      <c r="U46" s="26"/>
    </row>
    <row r="47" spans="1:21" ht="13.7" customHeight="1">
      <c r="A47" s="146">
        <v>15</v>
      </c>
      <c r="B47" s="164"/>
      <c r="C47" s="36">
        <v>2</v>
      </c>
      <c r="D47" s="22" t="s">
        <v>166</v>
      </c>
      <c r="E47" s="222" t="s">
        <v>48</v>
      </c>
      <c r="F47" s="140" t="s">
        <v>209</v>
      </c>
      <c r="G47" s="97" t="s">
        <v>25</v>
      </c>
      <c r="H47" s="141">
        <v>45</v>
      </c>
      <c r="I47" s="111">
        <v>15</v>
      </c>
      <c r="J47" s="97">
        <v>10</v>
      </c>
      <c r="K47" s="97">
        <v>15</v>
      </c>
      <c r="L47" s="97"/>
      <c r="M47" s="97"/>
      <c r="N47" s="97"/>
      <c r="O47" s="97">
        <v>10</v>
      </c>
      <c r="P47" s="155">
        <v>3</v>
      </c>
      <c r="Q47" s="97">
        <v>1</v>
      </c>
      <c r="R47" s="97">
        <v>0.6</v>
      </c>
      <c r="S47" s="97">
        <v>0.4</v>
      </c>
      <c r="T47" s="97"/>
      <c r="U47" s="26"/>
    </row>
    <row r="48" spans="1:21" ht="12.6" customHeight="1">
      <c r="A48" s="146"/>
      <c r="B48" s="164"/>
      <c r="C48" s="36">
        <v>2</v>
      </c>
      <c r="D48" s="22" t="s">
        <v>167</v>
      </c>
      <c r="E48" s="222"/>
      <c r="F48" s="140"/>
      <c r="G48" s="97" t="s">
        <v>29</v>
      </c>
      <c r="H48" s="141"/>
      <c r="I48" s="111">
        <v>30</v>
      </c>
      <c r="J48" s="97">
        <v>20</v>
      </c>
      <c r="K48" s="97"/>
      <c r="L48" s="97">
        <v>30</v>
      </c>
      <c r="M48" s="97"/>
      <c r="N48" s="97"/>
      <c r="O48" s="97">
        <v>20</v>
      </c>
      <c r="P48" s="155"/>
      <c r="Q48" s="97">
        <v>2</v>
      </c>
      <c r="R48" s="97">
        <v>1.2</v>
      </c>
      <c r="S48" s="97">
        <v>0.8</v>
      </c>
      <c r="T48" s="97"/>
      <c r="U48" s="26"/>
    </row>
    <row r="49" spans="1:21" ht="13.7" customHeight="1">
      <c r="A49" s="35">
        <v>16</v>
      </c>
      <c r="B49" s="164"/>
      <c r="C49" s="36">
        <v>2</v>
      </c>
      <c r="D49" s="22" t="s">
        <v>168</v>
      </c>
      <c r="E49" s="23" t="s">
        <v>50</v>
      </c>
      <c r="F49" s="134" t="s">
        <v>49</v>
      </c>
      <c r="G49" s="97" t="s">
        <v>29</v>
      </c>
      <c r="H49" s="97">
        <v>30</v>
      </c>
      <c r="I49" s="111">
        <v>30</v>
      </c>
      <c r="J49" s="97">
        <v>20</v>
      </c>
      <c r="K49" s="97"/>
      <c r="L49" s="97">
        <v>30</v>
      </c>
      <c r="M49" s="97"/>
      <c r="N49" s="97"/>
      <c r="O49" s="97">
        <v>20</v>
      </c>
      <c r="P49" s="98">
        <v>2</v>
      </c>
      <c r="Q49" s="97">
        <v>2</v>
      </c>
      <c r="R49" s="97">
        <v>1.2</v>
      </c>
      <c r="S49" s="97">
        <v>0.8</v>
      </c>
      <c r="T49" s="97"/>
      <c r="U49" s="26"/>
    </row>
    <row r="50" spans="1:21" ht="11.45" customHeight="1">
      <c r="A50" s="35">
        <v>17</v>
      </c>
      <c r="B50" s="164"/>
      <c r="C50" s="36">
        <v>2</v>
      </c>
      <c r="D50" s="77" t="s">
        <v>51</v>
      </c>
      <c r="E50" s="76" t="s">
        <v>283</v>
      </c>
      <c r="F50" s="134" t="s">
        <v>52</v>
      </c>
      <c r="G50" s="97" t="s">
        <v>29</v>
      </c>
      <c r="H50" s="97">
        <v>50</v>
      </c>
      <c r="I50" s="111">
        <v>50</v>
      </c>
      <c r="J50" s="97">
        <v>5</v>
      </c>
      <c r="K50" s="97"/>
      <c r="L50" s="97"/>
      <c r="M50" s="97">
        <v>50</v>
      </c>
      <c r="N50" s="97"/>
      <c r="O50" s="97">
        <v>5</v>
      </c>
      <c r="P50" s="97">
        <v>2</v>
      </c>
      <c r="Q50" s="97">
        <v>2</v>
      </c>
      <c r="R50" s="97">
        <v>1.8</v>
      </c>
      <c r="S50" s="97">
        <v>0.2</v>
      </c>
      <c r="T50" s="97"/>
      <c r="U50" s="26"/>
    </row>
    <row r="51" spans="1:21">
      <c r="A51" s="38"/>
      <c r="B51" s="164"/>
      <c r="C51" s="177" t="s">
        <v>53</v>
      </c>
      <c r="D51" s="177"/>
      <c r="E51" s="177"/>
      <c r="F51" s="177"/>
      <c r="G51" s="177"/>
      <c r="H51" s="112">
        <f>SUM(H37:H50)</f>
        <v>365</v>
      </c>
      <c r="I51" s="112">
        <f t="shared" ref="I51:S51" si="1">SUM(I37:I50)</f>
        <v>365</v>
      </c>
      <c r="J51" s="112">
        <f t="shared" si="1"/>
        <v>350</v>
      </c>
      <c r="K51" s="112">
        <f t="shared" si="1"/>
        <v>105</v>
      </c>
      <c r="L51" s="112">
        <f t="shared" si="1"/>
        <v>210</v>
      </c>
      <c r="M51" s="112">
        <f t="shared" si="1"/>
        <v>50</v>
      </c>
      <c r="N51" s="112">
        <f t="shared" si="1"/>
        <v>0</v>
      </c>
      <c r="O51" s="112">
        <f t="shared" si="1"/>
        <v>350</v>
      </c>
      <c r="P51" s="112">
        <f t="shared" si="1"/>
        <v>30</v>
      </c>
      <c r="Q51" s="112">
        <f t="shared" si="1"/>
        <v>30</v>
      </c>
      <c r="R51" s="112">
        <f t="shared" si="1"/>
        <v>16.099999999999998</v>
      </c>
      <c r="S51" s="112">
        <f t="shared" si="1"/>
        <v>13.900000000000002</v>
      </c>
      <c r="T51" s="113">
        <f>SUM(T37:T50)</f>
        <v>45</v>
      </c>
      <c r="U51" s="26"/>
    </row>
    <row r="52" spans="1:21">
      <c r="A52" s="178" t="s">
        <v>54</v>
      </c>
      <c r="B52" s="178"/>
      <c r="C52" s="178"/>
      <c r="D52" s="178"/>
      <c r="E52" s="178"/>
      <c r="F52" s="178"/>
      <c r="G52" s="178"/>
      <c r="H52" s="114">
        <f>SUM(H51,H36)</f>
        <v>665</v>
      </c>
      <c r="I52" s="114">
        <f t="shared" ref="I52:S52" si="2">SUM(I51,I36)</f>
        <v>665</v>
      </c>
      <c r="J52" s="114">
        <f t="shared" si="2"/>
        <v>740</v>
      </c>
      <c r="K52" s="114">
        <f t="shared" si="2"/>
        <v>240</v>
      </c>
      <c r="L52" s="114">
        <f t="shared" si="2"/>
        <v>375</v>
      </c>
      <c r="M52" s="114">
        <f t="shared" si="2"/>
        <v>50</v>
      </c>
      <c r="N52" s="114">
        <f t="shared" si="2"/>
        <v>0</v>
      </c>
      <c r="O52" s="114">
        <f t="shared" si="2"/>
        <v>740</v>
      </c>
      <c r="P52" s="114">
        <f t="shared" si="2"/>
        <v>60</v>
      </c>
      <c r="Q52" s="114">
        <f t="shared" si="2"/>
        <v>60</v>
      </c>
      <c r="R52" s="114">
        <f t="shared" si="2"/>
        <v>30.5</v>
      </c>
      <c r="S52" s="114">
        <f t="shared" si="2"/>
        <v>29.5</v>
      </c>
      <c r="T52" s="115">
        <f>SUM(T36,T51)</f>
        <v>105</v>
      </c>
      <c r="U52" s="26"/>
    </row>
    <row r="53" spans="1:21" ht="11.45" customHeight="1">
      <c r="A53" s="35">
        <v>18</v>
      </c>
      <c r="B53" s="164" t="s">
        <v>55</v>
      </c>
      <c r="C53" s="36">
        <v>3</v>
      </c>
      <c r="D53" s="71" t="s">
        <v>235</v>
      </c>
      <c r="E53" s="72" t="s">
        <v>216</v>
      </c>
      <c r="F53" s="243" t="s">
        <v>210</v>
      </c>
      <c r="G53" s="173" t="s">
        <v>29</v>
      </c>
      <c r="H53" s="173">
        <v>30</v>
      </c>
      <c r="I53" s="228">
        <v>30</v>
      </c>
      <c r="J53" s="173">
        <v>35</v>
      </c>
      <c r="K53" s="95"/>
      <c r="L53" s="173">
        <v>30</v>
      </c>
      <c r="M53" s="95"/>
      <c r="N53" s="95"/>
      <c r="O53" s="173">
        <v>35</v>
      </c>
      <c r="P53" s="173">
        <v>3</v>
      </c>
      <c r="Q53" s="173">
        <v>3</v>
      </c>
      <c r="R53" s="173">
        <v>1.6</v>
      </c>
      <c r="S53" s="173">
        <v>1.4</v>
      </c>
      <c r="T53" s="255">
        <v>10</v>
      </c>
      <c r="U53" s="26"/>
    </row>
    <row r="54" spans="1:21" ht="11.45" customHeight="1">
      <c r="A54" s="35">
        <v>19</v>
      </c>
      <c r="B54" s="164"/>
      <c r="C54" s="36">
        <v>3</v>
      </c>
      <c r="D54" s="68" t="s">
        <v>236</v>
      </c>
      <c r="E54" s="72" t="s">
        <v>56</v>
      </c>
      <c r="F54" s="244"/>
      <c r="G54" s="174"/>
      <c r="H54" s="174"/>
      <c r="I54" s="229"/>
      <c r="J54" s="174"/>
      <c r="K54" s="95"/>
      <c r="L54" s="174"/>
      <c r="M54" s="95"/>
      <c r="N54" s="95"/>
      <c r="O54" s="174"/>
      <c r="P54" s="174"/>
      <c r="Q54" s="174"/>
      <c r="R54" s="174"/>
      <c r="S54" s="174"/>
      <c r="T54" s="256"/>
      <c r="U54" s="26"/>
    </row>
    <row r="55" spans="1:21" ht="11.45" customHeight="1">
      <c r="A55" s="146">
        <v>20</v>
      </c>
      <c r="B55" s="164"/>
      <c r="C55" s="36">
        <v>3</v>
      </c>
      <c r="D55" s="68" t="s">
        <v>169</v>
      </c>
      <c r="E55" s="147" t="s">
        <v>57</v>
      </c>
      <c r="F55" s="140" t="s">
        <v>24</v>
      </c>
      <c r="G55" s="97" t="s">
        <v>28</v>
      </c>
      <c r="H55" s="141">
        <v>60</v>
      </c>
      <c r="I55" s="111">
        <v>30</v>
      </c>
      <c r="J55" s="97">
        <v>25</v>
      </c>
      <c r="K55" s="97">
        <v>30</v>
      </c>
      <c r="L55" s="97"/>
      <c r="M55" s="97"/>
      <c r="N55" s="97"/>
      <c r="O55" s="97">
        <v>25</v>
      </c>
      <c r="P55" s="155">
        <v>4</v>
      </c>
      <c r="Q55" s="98">
        <v>2</v>
      </c>
      <c r="R55" s="98">
        <v>1.1000000000000001</v>
      </c>
      <c r="S55" s="98">
        <v>0.9</v>
      </c>
      <c r="T55" s="97"/>
      <c r="U55" s="26"/>
    </row>
    <row r="56" spans="1:21" ht="11.45" customHeight="1">
      <c r="A56" s="146"/>
      <c r="B56" s="164"/>
      <c r="C56" s="36">
        <v>3</v>
      </c>
      <c r="D56" s="68" t="s">
        <v>170</v>
      </c>
      <c r="E56" s="147"/>
      <c r="F56" s="140"/>
      <c r="G56" s="97" t="s">
        <v>29</v>
      </c>
      <c r="H56" s="141"/>
      <c r="I56" s="111">
        <v>30</v>
      </c>
      <c r="J56" s="97">
        <v>25</v>
      </c>
      <c r="K56" s="97"/>
      <c r="L56" s="97">
        <v>30</v>
      </c>
      <c r="M56" s="97"/>
      <c r="N56" s="97"/>
      <c r="O56" s="97">
        <v>25</v>
      </c>
      <c r="P56" s="155"/>
      <c r="Q56" s="97">
        <v>2</v>
      </c>
      <c r="R56" s="98">
        <v>1.1000000000000001</v>
      </c>
      <c r="S56" s="98">
        <v>0.9</v>
      </c>
      <c r="T56" s="97"/>
      <c r="U56" s="26"/>
    </row>
    <row r="57" spans="1:21" ht="12.75" customHeight="1">
      <c r="A57" s="35">
        <v>21</v>
      </c>
      <c r="B57" s="164"/>
      <c r="C57" s="36">
        <v>3</v>
      </c>
      <c r="D57" s="77" t="s">
        <v>58</v>
      </c>
      <c r="E57" s="23" t="s">
        <v>45</v>
      </c>
      <c r="F57" s="134" t="s">
        <v>35</v>
      </c>
      <c r="G57" s="97" t="s">
        <v>29</v>
      </c>
      <c r="H57" s="97">
        <v>30</v>
      </c>
      <c r="I57" s="111">
        <v>30</v>
      </c>
      <c r="J57" s="97">
        <v>15</v>
      </c>
      <c r="K57" s="97"/>
      <c r="L57" s="97">
        <v>30</v>
      </c>
      <c r="M57" s="97"/>
      <c r="N57" s="97"/>
      <c r="O57" s="97">
        <v>15</v>
      </c>
      <c r="P57" s="98">
        <v>2</v>
      </c>
      <c r="Q57" s="97">
        <v>2</v>
      </c>
      <c r="R57" s="97">
        <v>1.4</v>
      </c>
      <c r="S57" s="97">
        <v>0.6</v>
      </c>
      <c r="T57" s="97">
        <v>5</v>
      </c>
      <c r="U57" s="26"/>
    </row>
    <row r="58" spans="1:21" ht="12.75" customHeight="1">
      <c r="A58" s="35">
        <v>22</v>
      </c>
      <c r="B58" s="164"/>
      <c r="C58" s="36">
        <v>3</v>
      </c>
      <c r="D58" s="77" t="s">
        <v>59</v>
      </c>
      <c r="E58" s="23" t="s">
        <v>60</v>
      </c>
      <c r="F58" s="134" t="s">
        <v>35</v>
      </c>
      <c r="G58" s="97" t="s">
        <v>29</v>
      </c>
      <c r="H58" s="97">
        <v>30</v>
      </c>
      <c r="I58" s="111">
        <v>30</v>
      </c>
      <c r="J58" s="97">
        <v>20</v>
      </c>
      <c r="K58" s="97"/>
      <c r="L58" s="97">
        <v>30</v>
      </c>
      <c r="M58" s="97"/>
      <c r="N58" s="97"/>
      <c r="O58" s="97">
        <v>20</v>
      </c>
      <c r="P58" s="98">
        <v>2</v>
      </c>
      <c r="Q58" s="97">
        <v>2</v>
      </c>
      <c r="R58" s="97">
        <v>1.2</v>
      </c>
      <c r="S58" s="97">
        <v>0.8</v>
      </c>
      <c r="T58" s="97"/>
      <c r="U58" s="26"/>
    </row>
    <row r="59" spans="1:21" ht="12.75" customHeight="1">
      <c r="A59" s="35">
        <v>23</v>
      </c>
      <c r="B59" s="164"/>
      <c r="C59" s="36">
        <v>3</v>
      </c>
      <c r="D59" s="77" t="s">
        <v>61</v>
      </c>
      <c r="E59" s="23" t="s">
        <v>62</v>
      </c>
      <c r="F59" s="134" t="s">
        <v>35</v>
      </c>
      <c r="G59" s="97" t="s">
        <v>29</v>
      </c>
      <c r="H59" s="97">
        <v>30</v>
      </c>
      <c r="I59" s="111">
        <v>30</v>
      </c>
      <c r="J59" s="97">
        <v>0</v>
      </c>
      <c r="K59" s="97"/>
      <c r="L59" s="97">
        <v>30</v>
      </c>
      <c r="M59" s="97"/>
      <c r="N59" s="97"/>
      <c r="O59" s="97">
        <v>0</v>
      </c>
      <c r="P59" s="97">
        <v>1</v>
      </c>
      <c r="Q59" s="97">
        <v>1</v>
      </c>
      <c r="R59" s="97">
        <v>1</v>
      </c>
      <c r="S59" s="97">
        <v>0</v>
      </c>
      <c r="T59" s="98"/>
      <c r="U59" s="26"/>
    </row>
    <row r="60" spans="1:21" ht="12.6" customHeight="1">
      <c r="A60" s="146">
        <v>24</v>
      </c>
      <c r="B60" s="164"/>
      <c r="C60" s="36">
        <v>3</v>
      </c>
      <c r="D60" s="68" t="s">
        <v>171</v>
      </c>
      <c r="E60" s="147" t="s">
        <v>63</v>
      </c>
      <c r="F60" s="140" t="s">
        <v>24</v>
      </c>
      <c r="G60" s="97" t="s">
        <v>28</v>
      </c>
      <c r="H60" s="141">
        <v>45</v>
      </c>
      <c r="I60" s="111">
        <v>15</v>
      </c>
      <c r="J60" s="97">
        <v>30</v>
      </c>
      <c r="K60" s="97">
        <v>15</v>
      </c>
      <c r="L60" s="97"/>
      <c r="M60" s="97"/>
      <c r="N60" s="97"/>
      <c r="O60" s="97">
        <v>30</v>
      </c>
      <c r="P60" s="141">
        <v>4</v>
      </c>
      <c r="Q60" s="97">
        <v>2</v>
      </c>
      <c r="R60" s="97">
        <v>0.9</v>
      </c>
      <c r="S60" s="97">
        <v>1.1000000000000001</v>
      </c>
      <c r="T60" s="98">
        <v>10</v>
      </c>
      <c r="U60" s="26"/>
    </row>
    <row r="61" spans="1:21" ht="10.9" customHeight="1">
      <c r="A61" s="146"/>
      <c r="B61" s="164"/>
      <c r="C61" s="36">
        <v>3</v>
      </c>
      <c r="D61" s="68" t="s">
        <v>172</v>
      </c>
      <c r="E61" s="147"/>
      <c r="F61" s="140"/>
      <c r="G61" s="97" t="s">
        <v>29</v>
      </c>
      <c r="H61" s="141"/>
      <c r="I61" s="111">
        <v>30</v>
      </c>
      <c r="J61" s="97">
        <v>20</v>
      </c>
      <c r="K61" s="97"/>
      <c r="L61" s="97">
        <v>30</v>
      </c>
      <c r="M61" s="97"/>
      <c r="N61" s="97"/>
      <c r="O61" s="97">
        <v>20</v>
      </c>
      <c r="P61" s="141"/>
      <c r="Q61" s="97">
        <v>2</v>
      </c>
      <c r="R61" s="97">
        <v>1.2</v>
      </c>
      <c r="S61" s="97">
        <v>0.8</v>
      </c>
      <c r="T61" s="98"/>
      <c r="U61" s="26"/>
    </row>
    <row r="62" spans="1:21" ht="12.75" customHeight="1">
      <c r="A62" s="146">
        <v>25</v>
      </c>
      <c r="B62" s="164"/>
      <c r="C62" s="36">
        <v>3</v>
      </c>
      <c r="D62" s="68" t="s">
        <v>173</v>
      </c>
      <c r="E62" s="147" t="s">
        <v>64</v>
      </c>
      <c r="F62" s="140" t="s">
        <v>24</v>
      </c>
      <c r="G62" s="97" t="s">
        <v>28</v>
      </c>
      <c r="H62" s="141">
        <v>45</v>
      </c>
      <c r="I62" s="111">
        <v>15</v>
      </c>
      <c r="J62" s="97">
        <v>30</v>
      </c>
      <c r="K62" s="97">
        <v>15</v>
      </c>
      <c r="L62" s="97"/>
      <c r="M62" s="97"/>
      <c r="N62" s="97"/>
      <c r="O62" s="97">
        <v>30</v>
      </c>
      <c r="P62" s="141">
        <v>4</v>
      </c>
      <c r="Q62" s="97">
        <v>2</v>
      </c>
      <c r="R62" s="97">
        <v>0.9</v>
      </c>
      <c r="S62" s="97">
        <v>1.1000000000000001</v>
      </c>
      <c r="T62" s="98">
        <v>10</v>
      </c>
      <c r="U62" s="26"/>
    </row>
    <row r="63" spans="1:21" ht="12.75" customHeight="1">
      <c r="A63" s="146"/>
      <c r="B63" s="164"/>
      <c r="C63" s="36">
        <v>3</v>
      </c>
      <c r="D63" s="68" t="s">
        <v>174</v>
      </c>
      <c r="E63" s="147"/>
      <c r="F63" s="140"/>
      <c r="G63" s="97" t="s">
        <v>29</v>
      </c>
      <c r="H63" s="141"/>
      <c r="I63" s="111">
        <v>30</v>
      </c>
      <c r="J63" s="97">
        <v>20</v>
      </c>
      <c r="K63" s="97"/>
      <c r="L63" s="97">
        <v>30</v>
      </c>
      <c r="M63" s="97"/>
      <c r="N63" s="97"/>
      <c r="O63" s="97">
        <v>20</v>
      </c>
      <c r="P63" s="141"/>
      <c r="Q63" s="97">
        <v>2</v>
      </c>
      <c r="R63" s="97">
        <v>1.2</v>
      </c>
      <c r="S63" s="97">
        <v>0.8</v>
      </c>
      <c r="T63" s="98"/>
      <c r="U63" s="26"/>
    </row>
    <row r="64" spans="1:21" ht="12.75" customHeight="1">
      <c r="A64" s="180">
        <v>26</v>
      </c>
      <c r="B64" s="164"/>
      <c r="C64" s="36">
        <v>3</v>
      </c>
      <c r="D64" s="68" t="s">
        <v>237</v>
      </c>
      <c r="E64" s="237" t="s">
        <v>217</v>
      </c>
      <c r="F64" s="140" t="s">
        <v>38</v>
      </c>
      <c r="G64" s="97" t="s">
        <v>28</v>
      </c>
      <c r="H64" s="161">
        <v>45</v>
      </c>
      <c r="I64" s="116">
        <v>15</v>
      </c>
      <c r="J64" s="95">
        <v>15</v>
      </c>
      <c r="K64" s="95">
        <v>15</v>
      </c>
      <c r="L64" s="95"/>
      <c r="M64" s="95"/>
      <c r="N64" s="95"/>
      <c r="O64" s="95">
        <v>15</v>
      </c>
      <c r="P64" s="161">
        <v>3</v>
      </c>
      <c r="Q64" s="95">
        <v>1</v>
      </c>
      <c r="R64" s="95">
        <v>0.5</v>
      </c>
      <c r="S64" s="95">
        <v>0.5</v>
      </c>
      <c r="T64" s="98"/>
      <c r="U64" s="26"/>
    </row>
    <row r="65" spans="1:21" ht="12.75" customHeight="1">
      <c r="A65" s="181"/>
      <c r="B65" s="164"/>
      <c r="C65" s="36">
        <v>3</v>
      </c>
      <c r="D65" s="68" t="s">
        <v>238</v>
      </c>
      <c r="E65" s="237"/>
      <c r="F65" s="140"/>
      <c r="G65" s="97" t="s">
        <v>29</v>
      </c>
      <c r="H65" s="161"/>
      <c r="I65" s="116">
        <v>30</v>
      </c>
      <c r="J65" s="95">
        <v>25</v>
      </c>
      <c r="K65" s="95"/>
      <c r="L65" s="95">
        <v>30</v>
      </c>
      <c r="M65" s="95"/>
      <c r="N65" s="95"/>
      <c r="O65" s="95">
        <v>25</v>
      </c>
      <c r="P65" s="161"/>
      <c r="Q65" s="95">
        <v>2</v>
      </c>
      <c r="R65" s="95">
        <v>1.1000000000000001</v>
      </c>
      <c r="S65" s="95">
        <v>0.9</v>
      </c>
      <c r="T65" s="98"/>
      <c r="U65" s="26"/>
    </row>
    <row r="66" spans="1:21" ht="12.75" customHeight="1">
      <c r="A66" s="180">
        <v>27</v>
      </c>
      <c r="B66" s="164"/>
      <c r="C66" s="36">
        <v>3</v>
      </c>
      <c r="D66" s="68" t="s">
        <v>239</v>
      </c>
      <c r="E66" s="237" t="s">
        <v>218</v>
      </c>
      <c r="F66" s="161" t="s">
        <v>38</v>
      </c>
      <c r="G66" s="98" t="s">
        <v>28</v>
      </c>
      <c r="H66" s="176">
        <v>30</v>
      </c>
      <c r="I66" s="116">
        <v>15</v>
      </c>
      <c r="J66" s="117">
        <v>15</v>
      </c>
      <c r="K66" s="117">
        <v>15</v>
      </c>
      <c r="L66" s="117"/>
      <c r="M66" s="117"/>
      <c r="N66" s="117"/>
      <c r="O66" s="117">
        <v>15</v>
      </c>
      <c r="P66" s="176">
        <v>2</v>
      </c>
      <c r="Q66" s="117">
        <v>1</v>
      </c>
      <c r="R66" s="95">
        <v>0.5</v>
      </c>
      <c r="S66" s="95">
        <v>0.5</v>
      </c>
      <c r="T66" s="118"/>
      <c r="U66" s="26"/>
    </row>
    <row r="67" spans="1:21" ht="12.75" customHeight="1">
      <c r="A67" s="181"/>
      <c r="B67" s="164"/>
      <c r="C67" s="36">
        <v>3</v>
      </c>
      <c r="D67" s="68" t="s">
        <v>240</v>
      </c>
      <c r="E67" s="237"/>
      <c r="F67" s="161"/>
      <c r="G67" s="98" t="s">
        <v>29</v>
      </c>
      <c r="H67" s="176"/>
      <c r="I67" s="116">
        <v>15</v>
      </c>
      <c r="J67" s="117">
        <v>15</v>
      </c>
      <c r="K67" s="117"/>
      <c r="L67" s="117">
        <v>15</v>
      </c>
      <c r="M67" s="117"/>
      <c r="N67" s="117"/>
      <c r="O67" s="117">
        <v>15</v>
      </c>
      <c r="P67" s="176"/>
      <c r="Q67" s="117">
        <v>1</v>
      </c>
      <c r="R67" s="95">
        <v>0.5</v>
      </c>
      <c r="S67" s="95">
        <v>0.5</v>
      </c>
      <c r="T67" s="118"/>
      <c r="U67" s="26"/>
    </row>
    <row r="68" spans="1:21" ht="12.75" customHeight="1">
      <c r="A68" s="180">
        <v>28</v>
      </c>
      <c r="B68" s="164"/>
      <c r="C68" s="36">
        <v>3</v>
      </c>
      <c r="D68" s="68" t="s">
        <v>241</v>
      </c>
      <c r="E68" s="184" t="s">
        <v>226</v>
      </c>
      <c r="F68" s="173" t="s">
        <v>49</v>
      </c>
      <c r="G68" s="95" t="s">
        <v>28</v>
      </c>
      <c r="H68" s="173">
        <v>30</v>
      </c>
      <c r="I68" s="116">
        <v>15</v>
      </c>
      <c r="J68" s="95">
        <v>15</v>
      </c>
      <c r="K68" s="95">
        <v>15</v>
      </c>
      <c r="L68" s="119"/>
      <c r="M68" s="69"/>
      <c r="N68" s="69"/>
      <c r="O68" s="95">
        <v>15</v>
      </c>
      <c r="P68" s="173">
        <v>2</v>
      </c>
      <c r="Q68" s="95">
        <v>1</v>
      </c>
      <c r="R68" s="95">
        <v>0.5</v>
      </c>
      <c r="S68" s="95">
        <v>0.5</v>
      </c>
      <c r="T68" s="98"/>
      <c r="U68" s="26"/>
    </row>
    <row r="69" spans="1:21" ht="12.75" customHeight="1">
      <c r="A69" s="181"/>
      <c r="B69" s="164"/>
      <c r="C69" s="36">
        <v>3</v>
      </c>
      <c r="D69" s="68" t="s">
        <v>242</v>
      </c>
      <c r="E69" s="185"/>
      <c r="F69" s="174"/>
      <c r="G69" s="95" t="s">
        <v>29</v>
      </c>
      <c r="H69" s="174"/>
      <c r="I69" s="116">
        <v>15</v>
      </c>
      <c r="J69" s="95">
        <v>15</v>
      </c>
      <c r="K69" s="95"/>
      <c r="L69" s="95">
        <v>15</v>
      </c>
      <c r="M69" s="69"/>
      <c r="N69" s="69"/>
      <c r="O69" s="95">
        <v>15</v>
      </c>
      <c r="P69" s="174"/>
      <c r="Q69" s="95">
        <v>1</v>
      </c>
      <c r="R69" s="95">
        <v>0.5</v>
      </c>
      <c r="S69" s="95">
        <v>0.5</v>
      </c>
      <c r="T69" s="98"/>
      <c r="U69" s="26"/>
    </row>
    <row r="70" spans="1:21" ht="21.75" customHeight="1">
      <c r="A70" s="35">
        <v>29</v>
      </c>
      <c r="B70" s="164"/>
      <c r="C70" s="36">
        <v>3</v>
      </c>
      <c r="D70" s="68" t="s">
        <v>175</v>
      </c>
      <c r="E70" s="23" t="s">
        <v>65</v>
      </c>
      <c r="F70" s="134" t="s">
        <v>43</v>
      </c>
      <c r="G70" s="97" t="s">
        <v>29</v>
      </c>
      <c r="H70" s="97">
        <v>15</v>
      </c>
      <c r="I70" s="111">
        <v>15</v>
      </c>
      <c r="J70" s="97">
        <v>10</v>
      </c>
      <c r="K70" s="97"/>
      <c r="L70" s="97">
        <v>15</v>
      </c>
      <c r="M70" s="97"/>
      <c r="N70" s="97"/>
      <c r="O70" s="97">
        <v>10</v>
      </c>
      <c r="P70" s="97">
        <v>1</v>
      </c>
      <c r="Q70" s="97">
        <v>1</v>
      </c>
      <c r="R70" s="97">
        <v>0.7</v>
      </c>
      <c r="S70" s="97">
        <v>0.3</v>
      </c>
      <c r="T70" s="98">
        <v>5</v>
      </c>
      <c r="U70" s="26"/>
    </row>
    <row r="71" spans="1:21" ht="21.75" customHeight="1">
      <c r="A71" s="35">
        <v>30</v>
      </c>
      <c r="B71" s="164"/>
      <c r="C71" s="36">
        <v>3</v>
      </c>
      <c r="D71" s="77" t="s">
        <v>70</v>
      </c>
      <c r="E71" s="23" t="s">
        <v>285</v>
      </c>
      <c r="F71" s="134" t="s">
        <v>71</v>
      </c>
      <c r="G71" s="97" t="s">
        <v>29</v>
      </c>
      <c r="H71" s="97">
        <v>25</v>
      </c>
      <c r="I71" s="111">
        <v>25</v>
      </c>
      <c r="J71" s="97">
        <v>25</v>
      </c>
      <c r="K71" s="97"/>
      <c r="L71" s="97"/>
      <c r="M71" s="97">
        <v>25</v>
      </c>
      <c r="N71" s="97"/>
      <c r="O71" s="97">
        <v>25</v>
      </c>
      <c r="P71" s="97">
        <v>2</v>
      </c>
      <c r="Q71" s="97">
        <v>2</v>
      </c>
      <c r="R71" s="97">
        <v>1.1000000000000001</v>
      </c>
      <c r="S71" s="97">
        <v>0.9</v>
      </c>
      <c r="T71" s="98">
        <v>5</v>
      </c>
      <c r="U71" s="26"/>
    </row>
    <row r="72" spans="1:21" ht="12.75" customHeight="1">
      <c r="A72" s="38"/>
      <c r="B72" s="164"/>
      <c r="C72" s="177" t="s">
        <v>72</v>
      </c>
      <c r="D72" s="177"/>
      <c r="E72" s="177"/>
      <c r="F72" s="177"/>
      <c r="G72" s="177"/>
      <c r="H72" s="112">
        <f>SUM(H53:H71)</f>
        <v>415</v>
      </c>
      <c r="I72" s="112">
        <f t="shared" ref="I72:T72" si="3">SUM(I53:I71)</f>
        <v>415</v>
      </c>
      <c r="J72" s="112">
        <f t="shared" si="3"/>
        <v>355</v>
      </c>
      <c r="K72" s="112">
        <f t="shared" si="3"/>
        <v>105</v>
      </c>
      <c r="L72" s="112">
        <f t="shared" si="3"/>
        <v>285</v>
      </c>
      <c r="M72" s="112">
        <f t="shared" si="3"/>
        <v>25</v>
      </c>
      <c r="N72" s="112">
        <f t="shared" si="3"/>
        <v>0</v>
      </c>
      <c r="O72" s="112">
        <f t="shared" si="3"/>
        <v>355</v>
      </c>
      <c r="P72" s="112">
        <f t="shared" si="3"/>
        <v>30</v>
      </c>
      <c r="Q72" s="112">
        <f t="shared" si="3"/>
        <v>30</v>
      </c>
      <c r="R72" s="112">
        <f t="shared" si="3"/>
        <v>17</v>
      </c>
      <c r="S72" s="112">
        <f t="shared" si="3"/>
        <v>13.000000000000002</v>
      </c>
      <c r="T72" s="112">
        <f t="shared" si="3"/>
        <v>45</v>
      </c>
      <c r="U72" s="26"/>
    </row>
    <row r="73" spans="1:21" ht="12" customHeight="1">
      <c r="A73" s="146">
        <v>31</v>
      </c>
      <c r="B73" s="164"/>
      <c r="C73" s="36">
        <v>4</v>
      </c>
      <c r="D73" s="68" t="s">
        <v>258</v>
      </c>
      <c r="E73" s="233" t="s">
        <v>219</v>
      </c>
      <c r="F73" s="183" t="s">
        <v>210</v>
      </c>
      <c r="G73" s="99" t="s">
        <v>25</v>
      </c>
      <c r="H73" s="179">
        <v>45</v>
      </c>
      <c r="I73" s="120">
        <v>15</v>
      </c>
      <c r="J73" s="99">
        <v>10</v>
      </c>
      <c r="K73" s="99">
        <v>15</v>
      </c>
      <c r="L73" s="99"/>
      <c r="M73" s="99"/>
      <c r="N73" s="99"/>
      <c r="O73" s="99">
        <v>10</v>
      </c>
      <c r="P73" s="179">
        <v>3</v>
      </c>
      <c r="Q73" s="99">
        <v>1</v>
      </c>
      <c r="R73" s="99">
        <v>0.6</v>
      </c>
      <c r="S73" s="99">
        <v>0.4</v>
      </c>
      <c r="T73" s="97"/>
      <c r="U73" s="26"/>
    </row>
    <row r="74" spans="1:21" ht="13.15" customHeight="1">
      <c r="A74" s="146"/>
      <c r="B74" s="164"/>
      <c r="C74" s="36">
        <v>4</v>
      </c>
      <c r="D74" s="68" t="s">
        <v>259</v>
      </c>
      <c r="E74" s="233"/>
      <c r="F74" s="183"/>
      <c r="G74" s="99" t="s">
        <v>29</v>
      </c>
      <c r="H74" s="179"/>
      <c r="I74" s="120">
        <v>30</v>
      </c>
      <c r="J74" s="99">
        <v>30</v>
      </c>
      <c r="K74" s="99"/>
      <c r="L74" s="99">
        <v>30</v>
      </c>
      <c r="M74" s="99"/>
      <c r="N74" s="99"/>
      <c r="O74" s="99">
        <v>30</v>
      </c>
      <c r="P74" s="179"/>
      <c r="Q74" s="99">
        <v>2</v>
      </c>
      <c r="R74" s="99">
        <v>1</v>
      </c>
      <c r="S74" s="99">
        <v>1</v>
      </c>
      <c r="T74" s="97"/>
      <c r="U74" s="26"/>
    </row>
    <row r="75" spans="1:21" ht="14.1" customHeight="1">
      <c r="A75" s="146">
        <v>32</v>
      </c>
      <c r="B75" s="164"/>
      <c r="C75" s="36">
        <v>4</v>
      </c>
      <c r="D75" s="68" t="s">
        <v>176</v>
      </c>
      <c r="E75" s="182" t="s">
        <v>73</v>
      </c>
      <c r="F75" s="183" t="s">
        <v>210</v>
      </c>
      <c r="G75" s="99" t="s">
        <v>25</v>
      </c>
      <c r="H75" s="179">
        <v>45</v>
      </c>
      <c r="I75" s="120">
        <v>15</v>
      </c>
      <c r="J75" s="99">
        <v>10</v>
      </c>
      <c r="K75" s="99">
        <v>15</v>
      </c>
      <c r="L75" s="99"/>
      <c r="M75" s="99"/>
      <c r="N75" s="99"/>
      <c r="O75" s="99">
        <v>10</v>
      </c>
      <c r="P75" s="179">
        <v>3</v>
      </c>
      <c r="Q75" s="99">
        <v>1</v>
      </c>
      <c r="R75" s="99">
        <v>0.6</v>
      </c>
      <c r="S75" s="99">
        <v>0.4</v>
      </c>
      <c r="T75" s="97"/>
      <c r="U75" s="26"/>
    </row>
    <row r="76" spans="1:21" ht="12" customHeight="1">
      <c r="A76" s="146"/>
      <c r="B76" s="164"/>
      <c r="C76" s="36">
        <v>4</v>
      </c>
      <c r="D76" s="68" t="s">
        <v>177</v>
      </c>
      <c r="E76" s="182"/>
      <c r="F76" s="183"/>
      <c r="G76" s="99" t="s">
        <v>29</v>
      </c>
      <c r="H76" s="179"/>
      <c r="I76" s="120">
        <v>30</v>
      </c>
      <c r="J76" s="99">
        <v>30</v>
      </c>
      <c r="K76" s="99"/>
      <c r="L76" s="99">
        <v>30</v>
      </c>
      <c r="M76" s="99"/>
      <c r="N76" s="99"/>
      <c r="O76" s="99">
        <v>30</v>
      </c>
      <c r="P76" s="179"/>
      <c r="Q76" s="99">
        <v>2</v>
      </c>
      <c r="R76" s="99">
        <v>1</v>
      </c>
      <c r="S76" s="99">
        <v>1</v>
      </c>
      <c r="T76" s="97"/>
      <c r="U76" s="26"/>
    </row>
    <row r="77" spans="1:21" ht="12" customHeight="1">
      <c r="A77" s="35">
        <v>33</v>
      </c>
      <c r="B77" s="164"/>
      <c r="C77" s="36">
        <v>4</v>
      </c>
      <c r="D77" s="77" t="s">
        <v>74</v>
      </c>
      <c r="E77" s="23" t="s">
        <v>45</v>
      </c>
      <c r="F77" s="134" t="s">
        <v>35</v>
      </c>
      <c r="G77" s="97" t="s">
        <v>29</v>
      </c>
      <c r="H77" s="97">
        <v>30</v>
      </c>
      <c r="I77" s="111">
        <v>30</v>
      </c>
      <c r="J77" s="98">
        <v>15</v>
      </c>
      <c r="K77" s="98"/>
      <c r="L77" s="98">
        <v>30</v>
      </c>
      <c r="M77" s="98"/>
      <c r="N77" s="98"/>
      <c r="O77" s="98">
        <v>15</v>
      </c>
      <c r="P77" s="98">
        <v>2</v>
      </c>
      <c r="Q77" s="98">
        <v>2</v>
      </c>
      <c r="R77" s="98">
        <v>1.4</v>
      </c>
      <c r="S77" s="98">
        <v>0.6</v>
      </c>
      <c r="T77" s="97">
        <v>5</v>
      </c>
      <c r="U77" s="26"/>
    </row>
    <row r="78" spans="1:21" ht="13.7" customHeight="1">
      <c r="A78" s="35">
        <v>34</v>
      </c>
      <c r="B78" s="164"/>
      <c r="C78" s="36">
        <v>4</v>
      </c>
      <c r="D78" s="77" t="s">
        <v>75</v>
      </c>
      <c r="E78" s="23" t="s">
        <v>62</v>
      </c>
      <c r="F78" s="134" t="s">
        <v>35</v>
      </c>
      <c r="G78" s="97" t="s">
        <v>29</v>
      </c>
      <c r="H78" s="97">
        <v>30</v>
      </c>
      <c r="I78" s="111">
        <v>30</v>
      </c>
      <c r="J78" s="98">
        <v>0</v>
      </c>
      <c r="K78" s="98"/>
      <c r="L78" s="98">
        <v>30</v>
      </c>
      <c r="M78" s="98"/>
      <c r="N78" s="98"/>
      <c r="O78" s="98">
        <v>0</v>
      </c>
      <c r="P78" s="98">
        <v>1</v>
      </c>
      <c r="Q78" s="98">
        <v>1</v>
      </c>
      <c r="R78" s="98">
        <v>1</v>
      </c>
      <c r="S78" s="98">
        <v>0</v>
      </c>
      <c r="T78" s="98"/>
      <c r="U78" s="26"/>
    </row>
    <row r="79" spans="1:21" ht="13.7" customHeight="1">
      <c r="A79" s="35">
        <v>35</v>
      </c>
      <c r="B79" s="164"/>
      <c r="C79" s="36">
        <v>4</v>
      </c>
      <c r="D79" s="68" t="s">
        <v>178</v>
      </c>
      <c r="E79" s="23" t="s">
        <v>76</v>
      </c>
      <c r="F79" s="134" t="s">
        <v>77</v>
      </c>
      <c r="G79" s="97" t="s">
        <v>29</v>
      </c>
      <c r="H79" s="97">
        <v>15</v>
      </c>
      <c r="I79" s="111">
        <v>15</v>
      </c>
      <c r="J79" s="98">
        <v>10</v>
      </c>
      <c r="K79" s="98"/>
      <c r="L79" s="98"/>
      <c r="M79" s="98"/>
      <c r="N79" s="98">
        <v>15</v>
      </c>
      <c r="O79" s="98">
        <v>10</v>
      </c>
      <c r="P79" s="98">
        <v>1</v>
      </c>
      <c r="Q79" s="98">
        <v>1</v>
      </c>
      <c r="R79" s="98">
        <v>0.7</v>
      </c>
      <c r="S79" s="98">
        <v>0.3</v>
      </c>
      <c r="T79" s="98">
        <v>5</v>
      </c>
      <c r="U79" s="26"/>
    </row>
    <row r="80" spans="1:21" ht="13.7" customHeight="1">
      <c r="A80" s="146">
        <v>36</v>
      </c>
      <c r="B80" s="164"/>
      <c r="C80" s="36">
        <v>4</v>
      </c>
      <c r="D80" s="68" t="s">
        <v>179</v>
      </c>
      <c r="E80" s="147" t="s">
        <v>78</v>
      </c>
      <c r="F80" s="140" t="s">
        <v>49</v>
      </c>
      <c r="G80" s="97" t="s">
        <v>25</v>
      </c>
      <c r="H80" s="141">
        <v>45</v>
      </c>
      <c r="I80" s="111">
        <v>15</v>
      </c>
      <c r="J80" s="98">
        <v>10</v>
      </c>
      <c r="K80" s="98">
        <v>15</v>
      </c>
      <c r="L80" s="98"/>
      <c r="M80" s="98"/>
      <c r="N80" s="98"/>
      <c r="O80" s="98">
        <v>10</v>
      </c>
      <c r="P80" s="155">
        <v>4</v>
      </c>
      <c r="Q80" s="98">
        <v>1</v>
      </c>
      <c r="R80" s="98">
        <v>0.7</v>
      </c>
      <c r="S80" s="98">
        <v>0.3</v>
      </c>
      <c r="T80" s="98">
        <v>5</v>
      </c>
      <c r="U80" s="26"/>
    </row>
    <row r="81" spans="1:21" ht="12.6" customHeight="1">
      <c r="A81" s="146"/>
      <c r="B81" s="164"/>
      <c r="C81" s="36">
        <v>4</v>
      </c>
      <c r="D81" s="68" t="s">
        <v>180</v>
      </c>
      <c r="E81" s="147"/>
      <c r="F81" s="140"/>
      <c r="G81" s="97" t="s">
        <v>29</v>
      </c>
      <c r="H81" s="141"/>
      <c r="I81" s="111">
        <v>30</v>
      </c>
      <c r="J81" s="98">
        <v>40</v>
      </c>
      <c r="K81" s="98"/>
      <c r="L81" s="98">
        <v>30</v>
      </c>
      <c r="M81" s="98"/>
      <c r="N81" s="98"/>
      <c r="O81" s="98">
        <v>40</v>
      </c>
      <c r="P81" s="155"/>
      <c r="Q81" s="98">
        <v>3</v>
      </c>
      <c r="R81" s="98">
        <v>1.5</v>
      </c>
      <c r="S81" s="98">
        <v>1.5</v>
      </c>
      <c r="T81" s="98">
        <v>10</v>
      </c>
      <c r="U81" s="26"/>
    </row>
    <row r="82" spans="1:21" ht="13.7" customHeight="1">
      <c r="A82" s="146">
        <v>37</v>
      </c>
      <c r="B82" s="164"/>
      <c r="C82" s="36">
        <v>4</v>
      </c>
      <c r="D82" s="68" t="s">
        <v>181</v>
      </c>
      <c r="E82" s="147" t="s">
        <v>79</v>
      </c>
      <c r="F82" s="140" t="s">
        <v>49</v>
      </c>
      <c r="G82" s="97" t="s">
        <v>25</v>
      </c>
      <c r="H82" s="141">
        <v>45</v>
      </c>
      <c r="I82" s="111">
        <v>15</v>
      </c>
      <c r="J82" s="98">
        <v>10</v>
      </c>
      <c r="K82" s="98">
        <v>15</v>
      </c>
      <c r="L82" s="98"/>
      <c r="M82" s="98"/>
      <c r="N82" s="98"/>
      <c r="O82" s="98">
        <v>10</v>
      </c>
      <c r="P82" s="155">
        <v>4</v>
      </c>
      <c r="Q82" s="98">
        <v>1</v>
      </c>
      <c r="R82" s="98">
        <v>0.7</v>
      </c>
      <c r="S82" s="98">
        <v>0.3</v>
      </c>
      <c r="T82" s="98">
        <v>5</v>
      </c>
      <c r="U82" s="26"/>
    </row>
    <row r="83" spans="1:21" ht="13.7" customHeight="1">
      <c r="A83" s="146"/>
      <c r="B83" s="164"/>
      <c r="C83" s="36">
        <v>4</v>
      </c>
      <c r="D83" s="68" t="s">
        <v>182</v>
      </c>
      <c r="E83" s="147"/>
      <c r="F83" s="140"/>
      <c r="G83" s="97" t="s">
        <v>29</v>
      </c>
      <c r="H83" s="141"/>
      <c r="I83" s="111">
        <v>30</v>
      </c>
      <c r="J83" s="98">
        <v>40</v>
      </c>
      <c r="K83" s="98"/>
      <c r="L83" s="98">
        <v>30</v>
      </c>
      <c r="M83" s="98"/>
      <c r="N83" s="98"/>
      <c r="O83" s="98">
        <v>40</v>
      </c>
      <c r="P83" s="155"/>
      <c r="Q83" s="98">
        <v>3</v>
      </c>
      <c r="R83" s="98">
        <v>1.5</v>
      </c>
      <c r="S83" s="98">
        <v>1.5</v>
      </c>
      <c r="T83" s="98">
        <v>10</v>
      </c>
      <c r="U83" s="26"/>
    </row>
    <row r="84" spans="1:21" ht="13.15" customHeight="1">
      <c r="A84" s="146">
        <v>38</v>
      </c>
      <c r="B84" s="164"/>
      <c r="C84" s="36">
        <v>4</v>
      </c>
      <c r="D84" s="68" t="s">
        <v>183</v>
      </c>
      <c r="E84" s="147" t="s">
        <v>80</v>
      </c>
      <c r="F84" s="140" t="s">
        <v>49</v>
      </c>
      <c r="G84" s="97" t="s">
        <v>28</v>
      </c>
      <c r="H84" s="141">
        <v>45</v>
      </c>
      <c r="I84" s="111">
        <v>15</v>
      </c>
      <c r="J84" s="98">
        <v>35</v>
      </c>
      <c r="K84" s="98">
        <v>15</v>
      </c>
      <c r="L84" s="98"/>
      <c r="M84" s="98"/>
      <c r="N84" s="98"/>
      <c r="O84" s="98">
        <v>35</v>
      </c>
      <c r="P84" s="155">
        <v>4</v>
      </c>
      <c r="Q84" s="98">
        <v>2</v>
      </c>
      <c r="R84" s="98">
        <v>0.7</v>
      </c>
      <c r="S84" s="98">
        <v>1.3</v>
      </c>
      <c r="T84" s="98">
        <v>5</v>
      </c>
      <c r="U84" s="26"/>
    </row>
    <row r="85" spans="1:21" ht="14.65" customHeight="1">
      <c r="A85" s="146"/>
      <c r="B85" s="164"/>
      <c r="C85" s="36">
        <v>4</v>
      </c>
      <c r="D85" s="68" t="s">
        <v>184</v>
      </c>
      <c r="E85" s="147"/>
      <c r="F85" s="140"/>
      <c r="G85" s="97" t="s">
        <v>29</v>
      </c>
      <c r="H85" s="141"/>
      <c r="I85" s="111">
        <v>30</v>
      </c>
      <c r="J85" s="98">
        <v>20</v>
      </c>
      <c r="K85" s="98"/>
      <c r="L85" s="98">
        <v>30</v>
      </c>
      <c r="M85" s="98"/>
      <c r="N85" s="98"/>
      <c r="O85" s="98">
        <v>20</v>
      </c>
      <c r="P85" s="155"/>
      <c r="Q85" s="98">
        <v>2</v>
      </c>
      <c r="R85" s="98">
        <v>1.2</v>
      </c>
      <c r="S85" s="98">
        <v>0.8</v>
      </c>
      <c r="T85" s="98"/>
      <c r="U85" s="26"/>
    </row>
    <row r="86" spans="1:21" ht="11.85" customHeight="1">
      <c r="A86" s="146">
        <v>39</v>
      </c>
      <c r="B86" s="164"/>
      <c r="C86" s="36">
        <v>4</v>
      </c>
      <c r="D86" s="68" t="s">
        <v>185</v>
      </c>
      <c r="E86" s="147" t="s">
        <v>81</v>
      </c>
      <c r="F86" s="140" t="s">
        <v>49</v>
      </c>
      <c r="G86" s="97" t="s">
        <v>28</v>
      </c>
      <c r="H86" s="141">
        <v>45</v>
      </c>
      <c r="I86" s="111">
        <v>15</v>
      </c>
      <c r="J86" s="98">
        <v>35</v>
      </c>
      <c r="K86" s="98">
        <v>15</v>
      </c>
      <c r="L86" s="98"/>
      <c r="M86" s="98"/>
      <c r="N86" s="98"/>
      <c r="O86" s="98">
        <v>35</v>
      </c>
      <c r="P86" s="155">
        <v>4</v>
      </c>
      <c r="Q86" s="98">
        <v>2</v>
      </c>
      <c r="R86" s="98">
        <v>0.7</v>
      </c>
      <c r="S86" s="98">
        <v>1.3</v>
      </c>
      <c r="T86" s="98">
        <v>5</v>
      </c>
      <c r="U86" s="26"/>
    </row>
    <row r="87" spans="1:21" ht="12.6" customHeight="1">
      <c r="A87" s="146"/>
      <c r="B87" s="164"/>
      <c r="C87" s="36">
        <v>4</v>
      </c>
      <c r="D87" s="68" t="s">
        <v>186</v>
      </c>
      <c r="E87" s="147"/>
      <c r="F87" s="140"/>
      <c r="G87" s="97" t="s">
        <v>29</v>
      </c>
      <c r="H87" s="141"/>
      <c r="I87" s="111">
        <v>30</v>
      </c>
      <c r="J87" s="98">
        <v>20</v>
      </c>
      <c r="K87" s="98"/>
      <c r="L87" s="98">
        <v>30</v>
      </c>
      <c r="M87" s="98"/>
      <c r="N87" s="98"/>
      <c r="O87" s="98">
        <v>20</v>
      </c>
      <c r="P87" s="155"/>
      <c r="Q87" s="98">
        <v>2</v>
      </c>
      <c r="R87" s="98">
        <v>1.2</v>
      </c>
      <c r="S87" s="98">
        <v>0.8</v>
      </c>
      <c r="T87" s="98"/>
      <c r="U87" s="26"/>
    </row>
    <row r="88" spans="1:21" ht="13.7" customHeight="1">
      <c r="A88" s="146">
        <v>40</v>
      </c>
      <c r="B88" s="164"/>
      <c r="C88" s="36">
        <v>4</v>
      </c>
      <c r="D88" s="68" t="s">
        <v>187</v>
      </c>
      <c r="E88" s="147" t="s">
        <v>82</v>
      </c>
      <c r="F88" s="140" t="s">
        <v>49</v>
      </c>
      <c r="G88" s="97" t="s">
        <v>28</v>
      </c>
      <c r="H88" s="141">
        <v>45</v>
      </c>
      <c r="I88" s="111">
        <v>15</v>
      </c>
      <c r="J88" s="98">
        <v>10</v>
      </c>
      <c r="K88" s="98">
        <v>15</v>
      </c>
      <c r="L88" s="98"/>
      <c r="M88" s="98"/>
      <c r="N88" s="98"/>
      <c r="O88" s="98">
        <v>10</v>
      </c>
      <c r="P88" s="155">
        <v>3</v>
      </c>
      <c r="Q88" s="98">
        <v>1</v>
      </c>
      <c r="R88" s="98">
        <v>0.7</v>
      </c>
      <c r="S88" s="98">
        <v>0.3</v>
      </c>
      <c r="T88" s="98">
        <v>5</v>
      </c>
      <c r="U88" s="26"/>
    </row>
    <row r="89" spans="1:21" ht="14.1" customHeight="1">
      <c r="A89" s="146"/>
      <c r="B89" s="164"/>
      <c r="C89" s="36">
        <v>4</v>
      </c>
      <c r="D89" s="68" t="s">
        <v>188</v>
      </c>
      <c r="E89" s="147"/>
      <c r="F89" s="140"/>
      <c r="G89" s="97" t="s">
        <v>29</v>
      </c>
      <c r="H89" s="141"/>
      <c r="I89" s="111">
        <v>30</v>
      </c>
      <c r="J89" s="98">
        <v>20</v>
      </c>
      <c r="K89" s="98"/>
      <c r="L89" s="98">
        <v>30</v>
      </c>
      <c r="M89" s="98"/>
      <c r="N89" s="98"/>
      <c r="O89" s="98">
        <v>20</v>
      </c>
      <c r="P89" s="155"/>
      <c r="Q89" s="98">
        <v>2</v>
      </c>
      <c r="R89" s="98">
        <v>1.2</v>
      </c>
      <c r="S89" s="98">
        <v>0.8</v>
      </c>
      <c r="T89" s="98"/>
      <c r="U89" s="26"/>
    </row>
    <row r="90" spans="1:21" ht="22.5" customHeight="1">
      <c r="A90" s="35">
        <v>41</v>
      </c>
      <c r="B90" s="164"/>
      <c r="C90" s="36">
        <v>4</v>
      </c>
      <c r="D90" s="77" t="s">
        <v>83</v>
      </c>
      <c r="E90" s="23" t="s">
        <v>284</v>
      </c>
      <c r="F90" s="134" t="s">
        <v>71</v>
      </c>
      <c r="G90" s="97" t="s">
        <v>29</v>
      </c>
      <c r="H90" s="97">
        <v>25</v>
      </c>
      <c r="I90" s="111">
        <v>25</v>
      </c>
      <c r="J90" s="98">
        <v>25</v>
      </c>
      <c r="K90" s="98"/>
      <c r="L90" s="98"/>
      <c r="M90" s="98">
        <v>25</v>
      </c>
      <c r="N90" s="98"/>
      <c r="O90" s="98">
        <v>25</v>
      </c>
      <c r="P90" s="98">
        <v>2</v>
      </c>
      <c r="Q90" s="98">
        <v>2</v>
      </c>
      <c r="R90" s="98">
        <v>1.1000000000000001</v>
      </c>
      <c r="S90" s="98">
        <v>0.9</v>
      </c>
      <c r="T90" s="98">
        <v>5</v>
      </c>
      <c r="U90" s="26"/>
    </row>
    <row r="91" spans="1:21" ht="15.75" customHeight="1">
      <c r="A91" s="35">
        <v>42</v>
      </c>
      <c r="B91" s="164"/>
      <c r="C91" s="36">
        <v>4</v>
      </c>
      <c r="D91" s="77" t="s">
        <v>84</v>
      </c>
      <c r="E91" s="76" t="s">
        <v>283</v>
      </c>
      <c r="F91" s="134" t="s">
        <v>71</v>
      </c>
      <c r="G91" s="97" t="s">
        <v>29</v>
      </c>
      <c r="H91" s="97">
        <v>50</v>
      </c>
      <c r="I91" s="111">
        <v>50</v>
      </c>
      <c r="J91" s="97">
        <v>10</v>
      </c>
      <c r="K91" s="97"/>
      <c r="L91" s="97"/>
      <c r="M91" s="97">
        <v>50</v>
      </c>
      <c r="N91" s="97"/>
      <c r="O91" s="97">
        <v>10</v>
      </c>
      <c r="P91" s="97">
        <v>2</v>
      </c>
      <c r="Q91" s="97">
        <v>2</v>
      </c>
      <c r="R91" s="97">
        <v>1.7</v>
      </c>
      <c r="S91" s="97">
        <v>0.3</v>
      </c>
      <c r="T91" s="97"/>
      <c r="U91" s="26"/>
    </row>
    <row r="92" spans="1:21" ht="12.75" customHeight="1">
      <c r="A92" s="38"/>
      <c r="B92" s="164"/>
      <c r="C92" s="177" t="s">
        <v>85</v>
      </c>
      <c r="D92" s="177"/>
      <c r="E92" s="177"/>
      <c r="F92" s="177"/>
      <c r="G92" s="177"/>
      <c r="H92" s="112">
        <f>SUM(H75:H91)</f>
        <v>420</v>
      </c>
      <c r="I92" s="112">
        <f t="shared" ref="I92:S92" si="4">SUM(I75:I91)</f>
        <v>420</v>
      </c>
      <c r="J92" s="112">
        <f t="shared" si="4"/>
        <v>340</v>
      </c>
      <c r="K92" s="112">
        <f t="shared" si="4"/>
        <v>90</v>
      </c>
      <c r="L92" s="112">
        <f t="shared" si="4"/>
        <v>240</v>
      </c>
      <c r="M92" s="112">
        <f t="shared" si="4"/>
        <v>75</v>
      </c>
      <c r="N92" s="112">
        <f t="shared" si="4"/>
        <v>15</v>
      </c>
      <c r="O92" s="112">
        <f t="shared" si="4"/>
        <v>340</v>
      </c>
      <c r="P92" s="112">
        <f t="shared" si="4"/>
        <v>30</v>
      </c>
      <c r="Q92" s="112">
        <f t="shared" si="4"/>
        <v>30</v>
      </c>
      <c r="R92" s="112">
        <f t="shared" si="4"/>
        <v>17.599999999999998</v>
      </c>
      <c r="S92" s="112">
        <f t="shared" si="4"/>
        <v>12.400000000000002</v>
      </c>
      <c r="T92" s="113">
        <f>SUM(T73:T91)</f>
        <v>60</v>
      </c>
      <c r="U92" s="26"/>
    </row>
    <row r="93" spans="1:21" ht="12.75" customHeight="1">
      <c r="A93" s="178" t="s">
        <v>86</v>
      </c>
      <c r="B93" s="178"/>
      <c r="C93" s="178"/>
      <c r="D93" s="178"/>
      <c r="E93" s="178"/>
      <c r="F93" s="178"/>
      <c r="G93" s="178"/>
      <c r="H93" s="114">
        <f>SUM(H92,H72)</f>
        <v>835</v>
      </c>
      <c r="I93" s="114">
        <f t="shared" ref="I93:S93" si="5">SUM(I92,I72)</f>
        <v>835</v>
      </c>
      <c r="J93" s="114">
        <f t="shared" si="5"/>
        <v>695</v>
      </c>
      <c r="K93" s="114">
        <f t="shared" si="5"/>
        <v>195</v>
      </c>
      <c r="L93" s="114">
        <f t="shared" si="5"/>
        <v>525</v>
      </c>
      <c r="M93" s="114">
        <f t="shared" si="5"/>
        <v>100</v>
      </c>
      <c r="N93" s="114">
        <f t="shared" si="5"/>
        <v>15</v>
      </c>
      <c r="O93" s="114">
        <f t="shared" si="5"/>
        <v>695</v>
      </c>
      <c r="P93" s="114">
        <f t="shared" si="5"/>
        <v>60</v>
      </c>
      <c r="Q93" s="114">
        <f t="shared" si="5"/>
        <v>60</v>
      </c>
      <c r="R93" s="114">
        <f t="shared" si="5"/>
        <v>34.599999999999994</v>
      </c>
      <c r="S93" s="114">
        <f t="shared" si="5"/>
        <v>25.400000000000006</v>
      </c>
      <c r="T93" s="115">
        <f>SUM(T72,T92)</f>
        <v>105</v>
      </c>
      <c r="U93" s="26"/>
    </row>
    <row r="94" spans="1:21" ht="28.5" customHeight="1">
      <c r="A94" s="35">
        <v>43</v>
      </c>
      <c r="B94" s="164" t="s">
        <v>87</v>
      </c>
      <c r="C94" s="36">
        <v>5</v>
      </c>
      <c r="D94" s="68" t="s">
        <v>189</v>
      </c>
      <c r="E94" s="23" t="s">
        <v>88</v>
      </c>
      <c r="F94" s="134" t="s">
        <v>49</v>
      </c>
      <c r="G94" s="97" t="s">
        <v>29</v>
      </c>
      <c r="H94" s="97">
        <v>30</v>
      </c>
      <c r="I94" s="111">
        <v>30</v>
      </c>
      <c r="J94" s="97">
        <v>40</v>
      </c>
      <c r="K94" s="97"/>
      <c r="L94" s="97">
        <v>30</v>
      </c>
      <c r="M94" s="97"/>
      <c r="N94" s="97"/>
      <c r="O94" s="97">
        <v>40</v>
      </c>
      <c r="P94" s="97">
        <v>3</v>
      </c>
      <c r="Q94" s="97">
        <v>3</v>
      </c>
      <c r="R94" s="97">
        <v>1.5</v>
      </c>
      <c r="S94" s="97">
        <v>1.5</v>
      </c>
      <c r="T94" s="97">
        <v>10</v>
      </c>
      <c r="U94" s="26"/>
    </row>
    <row r="95" spans="1:21" ht="39" customHeight="1">
      <c r="A95" s="35">
        <v>44</v>
      </c>
      <c r="B95" s="164"/>
      <c r="C95" s="36">
        <v>5</v>
      </c>
      <c r="D95" s="68" t="s">
        <v>190</v>
      </c>
      <c r="E95" s="23" t="s">
        <v>89</v>
      </c>
      <c r="F95" s="134" t="s">
        <v>49</v>
      </c>
      <c r="G95" s="97" t="s">
        <v>29</v>
      </c>
      <c r="H95" s="97">
        <v>30</v>
      </c>
      <c r="I95" s="111">
        <v>30</v>
      </c>
      <c r="J95" s="97">
        <v>40</v>
      </c>
      <c r="K95" s="97"/>
      <c r="L95" s="97">
        <v>30</v>
      </c>
      <c r="M95" s="97"/>
      <c r="N95" s="97"/>
      <c r="O95" s="97">
        <v>40</v>
      </c>
      <c r="P95" s="97">
        <v>3</v>
      </c>
      <c r="Q95" s="97">
        <v>3</v>
      </c>
      <c r="R95" s="97">
        <v>1.5</v>
      </c>
      <c r="S95" s="97">
        <v>1.5</v>
      </c>
      <c r="T95" s="97">
        <v>10</v>
      </c>
      <c r="U95" s="26"/>
    </row>
    <row r="96" spans="1:21" ht="32.25" customHeight="1">
      <c r="A96" s="35">
        <v>45</v>
      </c>
      <c r="B96" s="164"/>
      <c r="C96" s="36">
        <v>5</v>
      </c>
      <c r="D96" s="68" t="s">
        <v>191</v>
      </c>
      <c r="E96" s="23" t="s">
        <v>90</v>
      </c>
      <c r="F96" s="134" t="s">
        <v>49</v>
      </c>
      <c r="G96" s="97" t="s">
        <v>29</v>
      </c>
      <c r="H96" s="97">
        <v>30</v>
      </c>
      <c r="I96" s="111">
        <v>30</v>
      </c>
      <c r="J96" s="97">
        <v>40</v>
      </c>
      <c r="K96" s="97"/>
      <c r="L96" s="97">
        <v>30</v>
      </c>
      <c r="M96" s="97"/>
      <c r="N96" s="97"/>
      <c r="O96" s="97">
        <v>40</v>
      </c>
      <c r="P96" s="97">
        <v>3</v>
      </c>
      <c r="Q96" s="97">
        <v>3</v>
      </c>
      <c r="R96" s="97">
        <v>1.5</v>
      </c>
      <c r="S96" s="97">
        <v>1.5</v>
      </c>
      <c r="T96" s="97">
        <v>10</v>
      </c>
      <c r="U96" s="26"/>
    </row>
    <row r="97" spans="1:21" ht="21" customHeight="1">
      <c r="A97" s="35">
        <v>46</v>
      </c>
      <c r="B97" s="164"/>
      <c r="C97" s="36">
        <v>5</v>
      </c>
      <c r="D97" s="68" t="s">
        <v>192</v>
      </c>
      <c r="E97" s="23" t="s">
        <v>91</v>
      </c>
      <c r="F97" s="134" t="s">
        <v>49</v>
      </c>
      <c r="G97" s="97" t="s">
        <v>29</v>
      </c>
      <c r="H97" s="97">
        <v>30</v>
      </c>
      <c r="I97" s="111">
        <v>30</v>
      </c>
      <c r="J97" s="97">
        <v>40</v>
      </c>
      <c r="K97" s="97"/>
      <c r="L97" s="97">
        <v>30</v>
      </c>
      <c r="M97" s="97"/>
      <c r="N97" s="97"/>
      <c r="O97" s="97">
        <v>40</v>
      </c>
      <c r="P97" s="97">
        <v>3</v>
      </c>
      <c r="Q97" s="97">
        <v>3</v>
      </c>
      <c r="R97" s="97">
        <v>1.5</v>
      </c>
      <c r="S97" s="97">
        <v>1.5</v>
      </c>
      <c r="T97" s="97">
        <v>10</v>
      </c>
      <c r="U97" s="26"/>
    </row>
    <row r="98" spans="1:21" ht="12.75" customHeight="1">
      <c r="A98" s="146">
        <v>47</v>
      </c>
      <c r="B98" s="164"/>
      <c r="C98" s="164">
        <v>5</v>
      </c>
      <c r="D98" s="241" t="s">
        <v>92</v>
      </c>
      <c r="E98" s="151" t="s">
        <v>45</v>
      </c>
      <c r="F98" s="140" t="s">
        <v>35</v>
      </c>
      <c r="G98" s="141" t="s">
        <v>93</v>
      </c>
      <c r="H98" s="141">
        <v>30</v>
      </c>
      <c r="I98" s="153">
        <v>30</v>
      </c>
      <c r="J98" s="141">
        <v>30</v>
      </c>
      <c r="K98" s="141"/>
      <c r="L98" s="141">
        <v>30</v>
      </c>
      <c r="M98" s="141"/>
      <c r="N98" s="141"/>
      <c r="O98" s="141">
        <v>30</v>
      </c>
      <c r="P98" s="141">
        <v>2</v>
      </c>
      <c r="Q98" s="141">
        <v>2</v>
      </c>
      <c r="R98" s="141">
        <v>1</v>
      </c>
      <c r="S98" s="141">
        <v>1</v>
      </c>
      <c r="T98" s="141"/>
      <c r="U98" s="26"/>
    </row>
    <row r="99" spans="1:21" ht="12.75" customHeight="1">
      <c r="A99" s="146"/>
      <c r="B99" s="164"/>
      <c r="C99" s="164"/>
      <c r="D99" s="241"/>
      <c r="E99" s="151"/>
      <c r="F99" s="140"/>
      <c r="G99" s="141"/>
      <c r="H99" s="141"/>
      <c r="I99" s="153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26"/>
    </row>
    <row r="100" spans="1:21" ht="12.75" customHeight="1">
      <c r="A100" s="35">
        <v>48</v>
      </c>
      <c r="B100" s="164"/>
      <c r="C100" s="36">
        <v>5</v>
      </c>
      <c r="D100" s="68" t="s">
        <v>260</v>
      </c>
      <c r="E100" s="69" t="s">
        <v>227</v>
      </c>
      <c r="F100" s="134" t="s">
        <v>228</v>
      </c>
      <c r="G100" s="97" t="s">
        <v>29</v>
      </c>
      <c r="H100" s="97">
        <v>15</v>
      </c>
      <c r="I100" s="111">
        <v>15</v>
      </c>
      <c r="J100" s="97">
        <v>15</v>
      </c>
      <c r="K100" s="97"/>
      <c r="L100" s="97">
        <v>15</v>
      </c>
      <c r="M100" s="97"/>
      <c r="N100" s="97"/>
      <c r="O100" s="97">
        <v>15</v>
      </c>
      <c r="P100" s="97">
        <v>1</v>
      </c>
      <c r="Q100" s="97">
        <v>1</v>
      </c>
      <c r="R100" s="97">
        <v>0.5</v>
      </c>
      <c r="S100" s="97">
        <v>0.5</v>
      </c>
      <c r="T100" s="97"/>
      <c r="U100" s="26"/>
    </row>
    <row r="101" spans="1:21" ht="12.75" customHeight="1">
      <c r="A101" s="35">
        <v>49</v>
      </c>
      <c r="B101" s="164"/>
      <c r="C101" s="36">
        <v>5</v>
      </c>
      <c r="D101" s="68" t="s">
        <v>243</v>
      </c>
      <c r="E101" s="70" t="s">
        <v>98</v>
      </c>
      <c r="F101" s="134" t="s">
        <v>209</v>
      </c>
      <c r="G101" s="97" t="s">
        <v>25</v>
      </c>
      <c r="H101" s="97">
        <v>15</v>
      </c>
      <c r="I101" s="111">
        <v>15</v>
      </c>
      <c r="J101" s="97">
        <v>10</v>
      </c>
      <c r="K101" s="97">
        <v>15</v>
      </c>
      <c r="L101" s="97"/>
      <c r="M101" s="97"/>
      <c r="N101" s="97"/>
      <c r="O101" s="97">
        <v>10</v>
      </c>
      <c r="P101" s="97">
        <v>1</v>
      </c>
      <c r="Q101" s="97">
        <v>1</v>
      </c>
      <c r="R101" s="97">
        <v>0.6</v>
      </c>
      <c r="S101" s="97">
        <v>0.4</v>
      </c>
      <c r="T101" s="97"/>
      <c r="U101" s="26"/>
    </row>
    <row r="102" spans="1:21" ht="12.75" customHeight="1">
      <c r="A102" s="35">
        <v>50</v>
      </c>
      <c r="B102" s="164"/>
      <c r="C102" s="36">
        <v>5</v>
      </c>
      <c r="D102" s="77" t="s">
        <v>94</v>
      </c>
      <c r="E102" s="69" t="s">
        <v>95</v>
      </c>
      <c r="F102" s="134" t="s">
        <v>35</v>
      </c>
      <c r="G102" s="97" t="s">
        <v>25</v>
      </c>
      <c r="H102" s="97">
        <v>15</v>
      </c>
      <c r="I102" s="111">
        <v>15</v>
      </c>
      <c r="J102" s="98">
        <v>10</v>
      </c>
      <c r="K102" s="98">
        <v>15</v>
      </c>
      <c r="L102" s="98"/>
      <c r="M102" s="98"/>
      <c r="N102" s="98"/>
      <c r="O102" s="98">
        <v>10</v>
      </c>
      <c r="P102" s="98">
        <v>1</v>
      </c>
      <c r="Q102" s="98">
        <v>1</v>
      </c>
      <c r="R102" s="98">
        <v>0.6</v>
      </c>
      <c r="S102" s="98">
        <v>0.4</v>
      </c>
      <c r="T102" s="97"/>
      <c r="U102" s="26"/>
    </row>
    <row r="103" spans="1:21" ht="12.75" customHeight="1">
      <c r="A103" s="146">
        <v>51</v>
      </c>
      <c r="B103" s="164"/>
      <c r="C103" s="36">
        <v>5</v>
      </c>
      <c r="D103" s="68" t="s">
        <v>261</v>
      </c>
      <c r="E103" s="237" t="s">
        <v>220</v>
      </c>
      <c r="F103" s="140" t="s">
        <v>38</v>
      </c>
      <c r="G103" s="97" t="s">
        <v>28</v>
      </c>
      <c r="H103" s="141">
        <v>45</v>
      </c>
      <c r="I103" s="111">
        <v>15</v>
      </c>
      <c r="J103" s="98">
        <v>15</v>
      </c>
      <c r="K103" s="98">
        <v>15</v>
      </c>
      <c r="L103" s="98"/>
      <c r="M103" s="98"/>
      <c r="N103" s="98"/>
      <c r="O103" s="98">
        <v>15</v>
      </c>
      <c r="P103" s="155">
        <v>3</v>
      </c>
      <c r="Q103" s="98">
        <v>1</v>
      </c>
      <c r="R103" s="98">
        <v>0.5</v>
      </c>
      <c r="S103" s="98">
        <v>0.5</v>
      </c>
      <c r="T103" s="98"/>
      <c r="U103" s="26"/>
    </row>
    <row r="104" spans="1:21" ht="12.75" customHeight="1">
      <c r="A104" s="146"/>
      <c r="B104" s="164"/>
      <c r="C104" s="36">
        <v>5</v>
      </c>
      <c r="D104" s="68" t="s">
        <v>244</v>
      </c>
      <c r="E104" s="237"/>
      <c r="F104" s="140"/>
      <c r="G104" s="97" t="s">
        <v>29</v>
      </c>
      <c r="H104" s="141"/>
      <c r="I104" s="111">
        <v>30</v>
      </c>
      <c r="J104" s="98">
        <v>20</v>
      </c>
      <c r="K104" s="98"/>
      <c r="L104" s="98">
        <v>30</v>
      </c>
      <c r="M104" s="98"/>
      <c r="N104" s="98"/>
      <c r="O104" s="98">
        <v>20</v>
      </c>
      <c r="P104" s="155"/>
      <c r="Q104" s="98">
        <v>2</v>
      </c>
      <c r="R104" s="98">
        <v>1.2</v>
      </c>
      <c r="S104" s="98">
        <v>0.8</v>
      </c>
      <c r="T104" s="98"/>
      <c r="U104" s="26"/>
    </row>
    <row r="105" spans="1:21" ht="12.75" customHeight="1">
      <c r="A105" s="39">
        <v>52</v>
      </c>
      <c r="B105" s="164"/>
      <c r="C105" s="36">
        <v>5</v>
      </c>
      <c r="D105" s="68" t="s">
        <v>193</v>
      </c>
      <c r="E105" s="23" t="s">
        <v>76</v>
      </c>
      <c r="F105" s="134" t="s">
        <v>77</v>
      </c>
      <c r="G105" s="97" t="s">
        <v>29</v>
      </c>
      <c r="H105" s="97">
        <v>15</v>
      </c>
      <c r="I105" s="111">
        <v>15</v>
      </c>
      <c r="J105" s="98">
        <v>10</v>
      </c>
      <c r="K105" s="98"/>
      <c r="L105" s="98"/>
      <c r="M105" s="98"/>
      <c r="N105" s="98">
        <v>15</v>
      </c>
      <c r="O105" s="98">
        <v>10</v>
      </c>
      <c r="P105" s="98">
        <v>1</v>
      </c>
      <c r="Q105" s="98">
        <v>1</v>
      </c>
      <c r="R105" s="98">
        <v>0.7</v>
      </c>
      <c r="S105" s="98">
        <v>0.3</v>
      </c>
      <c r="T105" s="98">
        <v>5</v>
      </c>
      <c r="U105" s="26"/>
    </row>
    <row r="106" spans="1:21" ht="22.5" customHeight="1">
      <c r="A106" s="242">
        <v>53</v>
      </c>
      <c r="B106" s="164"/>
      <c r="C106" s="36">
        <v>5</v>
      </c>
      <c r="D106" s="68" t="s">
        <v>245</v>
      </c>
      <c r="E106" s="73" t="s">
        <v>66</v>
      </c>
      <c r="F106" s="138" t="s">
        <v>210</v>
      </c>
      <c r="G106" s="141" t="s">
        <v>29</v>
      </c>
      <c r="H106" s="141">
        <v>30</v>
      </c>
      <c r="I106" s="153">
        <v>30</v>
      </c>
      <c r="J106" s="141">
        <v>35</v>
      </c>
      <c r="K106" s="97"/>
      <c r="L106" s="141">
        <v>30</v>
      </c>
      <c r="M106" s="97"/>
      <c r="N106" s="97"/>
      <c r="O106" s="141">
        <v>35</v>
      </c>
      <c r="P106" s="141">
        <v>3</v>
      </c>
      <c r="Q106" s="141">
        <v>3</v>
      </c>
      <c r="R106" s="141">
        <v>1.6</v>
      </c>
      <c r="S106" s="141">
        <v>1.4</v>
      </c>
      <c r="T106" s="155">
        <v>10</v>
      </c>
      <c r="U106" s="26"/>
    </row>
    <row r="107" spans="1:21" ht="18.75" customHeight="1">
      <c r="A107" s="242"/>
      <c r="B107" s="164"/>
      <c r="C107" s="36">
        <v>5</v>
      </c>
      <c r="D107" s="68" t="s">
        <v>246</v>
      </c>
      <c r="E107" s="73" t="s">
        <v>67</v>
      </c>
      <c r="F107" s="138" t="s">
        <v>210</v>
      </c>
      <c r="G107" s="141"/>
      <c r="H107" s="141"/>
      <c r="I107" s="153"/>
      <c r="J107" s="141"/>
      <c r="K107" s="97"/>
      <c r="L107" s="141"/>
      <c r="M107" s="97"/>
      <c r="N107" s="97"/>
      <c r="O107" s="141"/>
      <c r="P107" s="141"/>
      <c r="Q107" s="141"/>
      <c r="R107" s="141"/>
      <c r="S107" s="141"/>
      <c r="T107" s="155"/>
      <c r="U107" s="26"/>
    </row>
    <row r="108" spans="1:21" ht="21" customHeight="1">
      <c r="A108" s="186">
        <v>54</v>
      </c>
      <c r="B108" s="164"/>
      <c r="C108" s="36">
        <v>5</v>
      </c>
      <c r="D108" s="68" t="s">
        <v>247</v>
      </c>
      <c r="E108" s="73" t="s">
        <v>68</v>
      </c>
      <c r="F108" s="138" t="s">
        <v>210</v>
      </c>
      <c r="G108" s="141" t="s">
        <v>29</v>
      </c>
      <c r="H108" s="141">
        <v>30</v>
      </c>
      <c r="I108" s="153">
        <v>30</v>
      </c>
      <c r="J108" s="141">
        <v>60</v>
      </c>
      <c r="K108" s="97"/>
      <c r="L108" s="141">
        <v>30</v>
      </c>
      <c r="M108" s="97"/>
      <c r="N108" s="97"/>
      <c r="O108" s="141">
        <v>60</v>
      </c>
      <c r="P108" s="141">
        <v>4</v>
      </c>
      <c r="Q108" s="141">
        <v>4</v>
      </c>
      <c r="R108" s="141">
        <v>1.6</v>
      </c>
      <c r="S108" s="141">
        <v>2.4</v>
      </c>
      <c r="T108" s="155">
        <v>10</v>
      </c>
      <c r="U108" s="26"/>
    </row>
    <row r="109" spans="1:21" ht="16.5" customHeight="1">
      <c r="A109" s="187"/>
      <c r="B109" s="164"/>
      <c r="C109" s="36">
        <v>5</v>
      </c>
      <c r="D109" s="68" t="s">
        <v>262</v>
      </c>
      <c r="E109" s="73" t="s">
        <v>69</v>
      </c>
      <c r="F109" s="138" t="s">
        <v>210</v>
      </c>
      <c r="G109" s="141"/>
      <c r="H109" s="141"/>
      <c r="I109" s="153"/>
      <c r="J109" s="141"/>
      <c r="K109" s="97"/>
      <c r="L109" s="141"/>
      <c r="M109" s="97"/>
      <c r="N109" s="97"/>
      <c r="O109" s="141"/>
      <c r="P109" s="141"/>
      <c r="Q109" s="141"/>
      <c r="R109" s="141"/>
      <c r="S109" s="141"/>
      <c r="T109" s="155"/>
      <c r="U109" s="26"/>
    </row>
    <row r="110" spans="1:21" ht="12.75" customHeight="1">
      <c r="A110" s="35">
        <v>55</v>
      </c>
      <c r="B110" s="164"/>
      <c r="C110" s="36">
        <v>5</v>
      </c>
      <c r="D110" s="77" t="s">
        <v>96</v>
      </c>
      <c r="E110" s="76" t="s">
        <v>283</v>
      </c>
      <c r="F110" s="134" t="s">
        <v>71</v>
      </c>
      <c r="G110" s="97" t="s">
        <v>29</v>
      </c>
      <c r="H110" s="97">
        <v>50</v>
      </c>
      <c r="I110" s="111">
        <v>50</v>
      </c>
      <c r="J110" s="98">
        <v>10</v>
      </c>
      <c r="K110" s="98"/>
      <c r="L110" s="98"/>
      <c r="M110" s="98">
        <v>50</v>
      </c>
      <c r="N110" s="98"/>
      <c r="O110" s="98">
        <v>10</v>
      </c>
      <c r="P110" s="98">
        <v>2</v>
      </c>
      <c r="Q110" s="98">
        <v>2</v>
      </c>
      <c r="R110" s="98">
        <v>1.7</v>
      </c>
      <c r="S110" s="98">
        <v>0.3</v>
      </c>
      <c r="T110" s="98"/>
      <c r="U110" s="26"/>
    </row>
    <row r="111" spans="1:21" ht="12.75" customHeight="1">
      <c r="A111" s="38"/>
      <c r="B111" s="164"/>
      <c r="C111" s="177" t="s">
        <v>97</v>
      </c>
      <c r="D111" s="177"/>
      <c r="E111" s="177"/>
      <c r="F111" s="177"/>
      <c r="G111" s="177"/>
      <c r="H111" s="112">
        <f t="shared" ref="H111:T111" si="6">SUM(H94:H110)</f>
        <v>365</v>
      </c>
      <c r="I111" s="112">
        <f t="shared" si="6"/>
        <v>365</v>
      </c>
      <c r="J111" s="112">
        <f t="shared" si="6"/>
        <v>375</v>
      </c>
      <c r="K111" s="112">
        <f t="shared" si="6"/>
        <v>45</v>
      </c>
      <c r="L111" s="112">
        <f t="shared" si="6"/>
        <v>255</v>
      </c>
      <c r="M111" s="112">
        <f t="shared" si="6"/>
        <v>50</v>
      </c>
      <c r="N111" s="112">
        <f t="shared" si="6"/>
        <v>15</v>
      </c>
      <c r="O111" s="112">
        <f t="shared" si="6"/>
        <v>375</v>
      </c>
      <c r="P111" s="112">
        <f t="shared" si="6"/>
        <v>30</v>
      </c>
      <c r="Q111" s="112">
        <f t="shared" si="6"/>
        <v>30</v>
      </c>
      <c r="R111" s="112">
        <f t="shared" si="6"/>
        <v>15.999999999999996</v>
      </c>
      <c r="S111" s="112">
        <f t="shared" si="6"/>
        <v>14.000000000000004</v>
      </c>
      <c r="T111" s="113">
        <f t="shared" si="6"/>
        <v>65</v>
      </c>
      <c r="U111" s="26"/>
    </row>
    <row r="112" spans="1:21" ht="12.75" customHeight="1">
      <c r="A112" s="146">
        <v>56</v>
      </c>
      <c r="B112" s="164"/>
      <c r="C112" s="36">
        <v>6</v>
      </c>
      <c r="D112" s="68" t="s">
        <v>194</v>
      </c>
      <c r="E112" s="147" t="s">
        <v>99</v>
      </c>
      <c r="F112" s="140" t="s">
        <v>24</v>
      </c>
      <c r="G112" s="97" t="s">
        <v>28</v>
      </c>
      <c r="H112" s="141">
        <v>60</v>
      </c>
      <c r="I112" s="111">
        <v>30</v>
      </c>
      <c r="J112" s="98">
        <v>20</v>
      </c>
      <c r="K112" s="98">
        <v>30</v>
      </c>
      <c r="L112" s="98"/>
      <c r="M112" s="98"/>
      <c r="N112" s="98"/>
      <c r="O112" s="98">
        <v>20</v>
      </c>
      <c r="P112" s="155">
        <v>4</v>
      </c>
      <c r="Q112" s="98">
        <v>2</v>
      </c>
      <c r="R112" s="98">
        <v>1.2</v>
      </c>
      <c r="S112" s="98">
        <v>0.8</v>
      </c>
      <c r="T112" s="98"/>
      <c r="U112" s="26"/>
    </row>
    <row r="113" spans="1:21" ht="13.5" customHeight="1">
      <c r="A113" s="146"/>
      <c r="B113" s="164"/>
      <c r="C113" s="36">
        <v>6</v>
      </c>
      <c r="D113" s="68" t="s">
        <v>195</v>
      </c>
      <c r="E113" s="147"/>
      <c r="F113" s="140"/>
      <c r="G113" s="97" t="s">
        <v>29</v>
      </c>
      <c r="H113" s="141"/>
      <c r="I113" s="111">
        <v>30</v>
      </c>
      <c r="J113" s="98">
        <v>20</v>
      </c>
      <c r="K113" s="98"/>
      <c r="L113" s="98">
        <v>30</v>
      </c>
      <c r="M113" s="98"/>
      <c r="N113" s="98"/>
      <c r="O113" s="98">
        <v>20</v>
      </c>
      <c r="P113" s="155"/>
      <c r="Q113" s="98">
        <v>2</v>
      </c>
      <c r="R113" s="98">
        <v>1.2</v>
      </c>
      <c r="S113" s="98">
        <v>0.8</v>
      </c>
      <c r="T113" s="98"/>
      <c r="U113" s="26"/>
    </row>
    <row r="114" spans="1:21" ht="12.75" customHeight="1">
      <c r="A114" s="39">
        <v>57</v>
      </c>
      <c r="B114" s="164"/>
      <c r="C114" s="36">
        <v>6</v>
      </c>
      <c r="D114" s="77" t="s">
        <v>196</v>
      </c>
      <c r="E114" s="23" t="s">
        <v>76</v>
      </c>
      <c r="F114" s="134" t="s">
        <v>77</v>
      </c>
      <c r="G114" s="97" t="s">
        <v>29</v>
      </c>
      <c r="H114" s="97">
        <v>15</v>
      </c>
      <c r="I114" s="111">
        <v>15</v>
      </c>
      <c r="J114" s="98">
        <v>25</v>
      </c>
      <c r="K114" s="98"/>
      <c r="L114" s="98"/>
      <c r="M114" s="98"/>
      <c r="N114" s="98">
        <v>15</v>
      </c>
      <c r="O114" s="98">
        <v>25</v>
      </c>
      <c r="P114" s="98">
        <v>2</v>
      </c>
      <c r="Q114" s="98">
        <v>2</v>
      </c>
      <c r="R114" s="98">
        <v>1.1000000000000001</v>
      </c>
      <c r="S114" s="98">
        <v>0.9</v>
      </c>
      <c r="T114" s="98">
        <v>15</v>
      </c>
      <c r="U114" s="26"/>
    </row>
    <row r="115" spans="1:21" ht="22.5" customHeight="1">
      <c r="A115" s="186">
        <v>58</v>
      </c>
      <c r="B115" s="164"/>
      <c r="C115" s="36">
        <v>6</v>
      </c>
      <c r="D115" s="68" t="s">
        <v>197</v>
      </c>
      <c r="E115" s="40" t="s">
        <v>100</v>
      </c>
      <c r="F115" s="138" t="s">
        <v>210</v>
      </c>
      <c r="G115" s="141" t="s">
        <v>29</v>
      </c>
      <c r="H115" s="141">
        <v>30</v>
      </c>
      <c r="I115" s="153">
        <v>30</v>
      </c>
      <c r="J115" s="155">
        <v>35</v>
      </c>
      <c r="K115" s="98"/>
      <c r="L115" s="155">
        <v>30</v>
      </c>
      <c r="M115" s="98"/>
      <c r="N115" s="98"/>
      <c r="O115" s="155">
        <v>35</v>
      </c>
      <c r="P115" s="155">
        <v>3</v>
      </c>
      <c r="Q115" s="155">
        <v>3</v>
      </c>
      <c r="R115" s="155">
        <v>1.6</v>
      </c>
      <c r="S115" s="155">
        <v>1.4</v>
      </c>
      <c r="T115" s="155">
        <v>10</v>
      </c>
      <c r="U115" s="26"/>
    </row>
    <row r="116" spans="1:21" ht="12.75" customHeight="1">
      <c r="A116" s="187"/>
      <c r="B116" s="164"/>
      <c r="C116" s="36">
        <v>6</v>
      </c>
      <c r="D116" s="68" t="s">
        <v>198</v>
      </c>
      <c r="E116" s="40" t="s">
        <v>101</v>
      </c>
      <c r="F116" s="138" t="s">
        <v>210</v>
      </c>
      <c r="G116" s="141"/>
      <c r="H116" s="141"/>
      <c r="I116" s="153"/>
      <c r="J116" s="155"/>
      <c r="K116" s="98"/>
      <c r="L116" s="155"/>
      <c r="M116" s="98"/>
      <c r="N116" s="98"/>
      <c r="O116" s="155"/>
      <c r="P116" s="155"/>
      <c r="Q116" s="155"/>
      <c r="R116" s="155"/>
      <c r="S116" s="155"/>
      <c r="T116" s="155"/>
      <c r="U116" s="26"/>
    </row>
    <row r="117" spans="1:21" ht="12.75" customHeight="1">
      <c r="A117" s="180">
        <v>59</v>
      </c>
      <c r="B117" s="164"/>
      <c r="C117" s="36">
        <v>6</v>
      </c>
      <c r="D117" s="68" t="s">
        <v>248</v>
      </c>
      <c r="E117" s="73" t="s">
        <v>221</v>
      </c>
      <c r="F117" s="138" t="s">
        <v>210</v>
      </c>
      <c r="G117" s="141" t="s">
        <v>29</v>
      </c>
      <c r="H117" s="141">
        <v>30</v>
      </c>
      <c r="I117" s="153">
        <v>30</v>
      </c>
      <c r="J117" s="155">
        <v>45</v>
      </c>
      <c r="K117" s="98"/>
      <c r="L117" s="155">
        <v>30</v>
      </c>
      <c r="M117" s="98"/>
      <c r="N117" s="98"/>
      <c r="O117" s="155">
        <v>45</v>
      </c>
      <c r="P117" s="155">
        <v>3</v>
      </c>
      <c r="Q117" s="155">
        <v>3</v>
      </c>
      <c r="R117" s="155">
        <v>1.2</v>
      </c>
      <c r="S117" s="155">
        <v>1.8</v>
      </c>
      <c r="T117" s="155"/>
      <c r="U117" s="26"/>
    </row>
    <row r="118" spans="1:21" ht="12.75" customHeight="1">
      <c r="A118" s="181"/>
      <c r="B118" s="164"/>
      <c r="C118" s="36">
        <v>6</v>
      </c>
      <c r="D118" s="71" t="s">
        <v>199</v>
      </c>
      <c r="E118" s="73" t="s">
        <v>102</v>
      </c>
      <c r="F118" s="138" t="s">
        <v>210</v>
      </c>
      <c r="G118" s="141"/>
      <c r="H118" s="141"/>
      <c r="I118" s="153"/>
      <c r="J118" s="155"/>
      <c r="K118" s="98"/>
      <c r="L118" s="155"/>
      <c r="M118" s="98"/>
      <c r="N118" s="98"/>
      <c r="O118" s="155"/>
      <c r="P118" s="155"/>
      <c r="Q118" s="155"/>
      <c r="R118" s="155"/>
      <c r="S118" s="155"/>
      <c r="T118" s="155"/>
      <c r="U118" s="26"/>
    </row>
    <row r="119" spans="1:21" ht="21.75" customHeight="1">
      <c r="A119" s="180">
        <v>60</v>
      </c>
      <c r="B119" s="164"/>
      <c r="C119" s="36">
        <v>6</v>
      </c>
      <c r="D119" s="68" t="s">
        <v>249</v>
      </c>
      <c r="E119" s="74" t="s">
        <v>222</v>
      </c>
      <c r="F119" s="24" t="s">
        <v>210</v>
      </c>
      <c r="G119" s="140" t="s">
        <v>29</v>
      </c>
      <c r="H119" s="140">
        <v>30</v>
      </c>
      <c r="I119" s="206">
        <v>30</v>
      </c>
      <c r="J119" s="140">
        <v>40</v>
      </c>
      <c r="K119" s="207"/>
      <c r="L119" s="140">
        <v>30</v>
      </c>
      <c r="M119" s="207"/>
      <c r="N119" s="207"/>
      <c r="O119" s="140">
        <v>40</v>
      </c>
      <c r="P119" s="140">
        <v>3</v>
      </c>
      <c r="Q119" s="140">
        <v>3</v>
      </c>
      <c r="R119" s="140">
        <v>1.5</v>
      </c>
      <c r="S119" s="140">
        <v>1.5</v>
      </c>
      <c r="T119" s="141">
        <v>10</v>
      </c>
      <c r="U119" s="26"/>
    </row>
    <row r="120" spans="1:21" ht="24" customHeight="1">
      <c r="A120" s="181"/>
      <c r="B120" s="164"/>
      <c r="C120" s="36">
        <v>6</v>
      </c>
      <c r="D120" s="68" t="s">
        <v>250</v>
      </c>
      <c r="E120" s="74" t="s">
        <v>223</v>
      </c>
      <c r="F120" s="24" t="s">
        <v>210</v>
      </c>
      <c r="G120" s="140"/>
      <c r="H120" s="140"/>
      <c r="I120" s="206"/>
      <c r="J120" s="140"/>
      <c r="K120" s="208"/>
      <c r="L120" s="140"/>
      <c r="M120" s="208"/>
      <c r="N120" s="208"/>
      <c r="O120" s="140"/>
      <c r="P120" s="140"/>
      <c r="Q120" s="140"/>
      <c r="R120" s="140"/>
      <c r="S120" s="140"/>
      <c r="T120" s="141"/>
      <c r="U120" s="26"/>
    </row>
    <row r="121" spans="1:21" ht="23.25" customHeight="1">
      <c r="A121" s="180">
        <v>61</v>
      </c>
      <c r="B121" s="164"/>
      <c r="C121" s="36">
        <v>6</v>
      </c>
      <c r="D121" s="68" t="s">
        <v>251</v>
      </c>
      <c r="E121" s="73" t="s">
        <v>224</v>
      </c>
      <c r="F121" s="138" t="s">
        <v>210</v>
      </c>
      <c r="G121" s="141" t="s">
        <v>29</v>
      </c>
      <c r="H121" s="141">
        <v>30</v>
      </c>
      <c r="I121" s="153">
        <v>30</v>
      </c>
      <c r="J121" s="155">
        <v>45</v>
      </c>
      <c r="K121" s="98"/>
      <c r="L121" s="155">
        <v>30</v>
      </c>
      <c r="M121" s="98"/>
      <c r="N121" s="98"/>
      <c r="O121" s="155">
        <v>45</v>
      </c>
      <c r="P121" s="155">
        <v>3</v>
      </c>
      <c r="Q121" s="155">
        <v>3</v>
      </c>
      <c r="R121" s="155">
        <v>1.2</v>
      </c>
      <c r="S121" s="155">
        <v>1.8</v>
      </c>
      <c r="T121" s="155"/>
      <c r="U121" s="26"/>
    </row>
    <row r="122" spans="1:21" ht="21" customHeight="1">
      <c r="A122" s="181"/>
      <c r="B122" s="164"/>
      <c r="C122" s="36">
        <v>6</v>
      </c>
      <c r="D122" s="68" t="s">
        <v>263</v>
      </c>
      <c r="E122" s="73" t="s">
        <v>225</v>
      </c>
      <c r="F122" s="138" t="s">
        <v>210</v>
      </c>
      <c r="G122" s="141"/>
      <c r="H122" s="141"/>
      <c r="I122" s="153"/>
      <c r="J122" s="155"/>
      <c r="K122" s="98"/>
      <c r="L122" s="155"/>
      <c r="M122" s="98"/>
      <c r="N122" s="98"/>
      <c r="O122" s="155"/>
      <c r="P122" s="155"/>
      <c r="Q122" s="155"/>
      <c r="R122" s="155"/>
      <c r="S122" s="155"/>
      <c r="T122" s="155"/>
      <c r="U122" s="26"/>
    </row>
    <row r="123" spans="1:21" ht="22.5" customHeight="1">
      <c r="A123" s="35">
        <v>62</v>
      </c>
      <c r="B123" s="164"/>
      <c r="C123" s="36">
        <v>6</v>
      </c>
      <c r="D123" s="71" t="s">
        <v>288</v>
      </c>
      <c r="E123" s="23" t="s">
        <v>103</v>
      </c>
      <c r="F123" s="134" t="s">
        <v>38</v>
      </c>
      <c r="G123" s="97" t="s">
        <v>29</v>
      </c>
      <c r="H123" s="97">
        <v>15</v>
      </c>
      <c r="I123" s="111">
        <v>15</v>
      </c>
      <c r="J123" s="98">
        <v>25</v>
      </c>
      <c r="K123" s="98"/>
      <c r="L123" s="98">
        <v>15</v>
      </c>
      <c r="M123" s="98"/>
      <c r="N123" s="98"/>
      <c r="O123" s="98">
        <v>25</v>
      </c>
      <c r="P123" s="98">
        <v>2</v>
      </c>
      <c r="Q123" s="98">
        <v>2</v>
      </c>
      <c r="R123" s="98">
        <v>1</v>
      </c>
      <c r="S123" s="98">
        <v>1</v>
      </c>
      <c r="T123" s="98">
        <v>10</v>
      </c>
      <c r="U123" s="62"/>
    </row>
    <row r="124" spans="1:21" ht="12.75" customHeight="1">
      <c r="A124" s="35">
        <v>63</v>
      </c>
      <c r="B124" s="164"/>
      <c r="C124" s="36">
        <v>6</v>
      </c>
      <c r="D124" s="77" t="s">
        <v>104</v>
      </c>
      <c r="E124" s="25" t="s">
        <v>105</v>
      </c>
      <c r="F124" s="134" t="s">
        <v>77</v>
      </c>
      <c r="G124" s="97"/>
      <c r="H124" s="97">
        <v>0</v>
      </c>
      <c r="I124" s="111">
        <v>0</v>
      </c>
      <c r="J124" s="97">
        <v>300</v>
      </c>
      <c r="K124" s="97"/>
      <c r="L124" s="97"/>
      <c r="M124" s="97"/>
      <c r="N124" s="97"/>
      <c r="O124" s="97">
        <v>300</v>
      </c>
      <c r="P124" s="97">
        <v>10</v>
      </c>
      <c r="Q124" s="97">
        <v>10</v>
      </c>
      <c r="R124" s="97">
        <v>0</v>
      </c>
      <c r="S124" s="97">
        <v>10</v>
      </c>
      <c r="T124" s="97"/>
      <c r="U124" s="62"/>
    </row>
    <row r="125" spans="1:21" ht="12.75" customHeight="1">
      <c r="A125" s="41"/>
      <c r="B125" s="164"/>
      <c r="C125" s="177" t="s">
        <v>106</v>
      </c>
      <c r="D125" s="177"/>
      <c r="E125" s="177"/>
      <c r="F125" s="177"/>
      <c r="G125" s="177"/>
      <c r="H125" s="112">
        <f>SUM(H112:H124)</f>
        <v>210</v>
      </c>
      <c r="I125" s="112">
        <f t="shared" ref="I125:T125" si="7">SUM(I112:I124)</f>
        <v>210</v>
      </c>
      <c r="J125" s="112">
        <f t="shared" si="7"/>
        <v>555</v>
      </c>
      <c r="K125" s="112">
        <f t="shared" si="7"/>
        <v>30</v>
      </c>
      <c r="L125" s="112">
        <f t="shared" si="7"/>
        <v>165</v>
      </c>
      <c r="M125" s="112">
        <f t="shared" si="7"/>
        <v>0</v>
      </c>
      <c r="N125" s="112">
        <f t="shared" si="7"/>
        <v>15</v>
      </c>
      <c r="O125" s="112">
        <f t="shared" si="7"/>
        <v>555</v>
      </c>
      <c r="P125" s="112">
        <f t="shared" si="7"/>
        <v>30</v>
      </c>
      <c r="Q125" s="112">
        <f t="shared" si="7"/>
        <v>30</v>
      </c>
      <c r="R125" s="112">
        <f t="shared" si="7"/>
        <v>10</v>
      </c>
      <c r="S125" s="112">
        <f t="shared" si="7"/>
        <v>20</v>
      </c>
      <c r="T125" s="121">
        <f t="shared" si="7"/>
        <v>45</v>
      </c>
      <c r="U125" s="62"/>
    </row>
    <row r="126" spans="1:21" ht="12.75" customHeight="1">
      <c r="A126" s="178" t="s">
        <v>107</v>
      </c>
      <c r="B126" s="178"/>
      <c r="C126" s="178"/>
      <c r="D126" s="178"/>
      <c r="E126" s="178"/>
      <c r="F126" s="178"/>
      <c r="G126" s="178"/>
      <c r="H126" s="114">
        <f t="shared" ref="H126:S126" si="8">SUM(H125,H111)</f>
        <v>575</v>
      </c>
      <c r="I126" s="114">
        <f t="shared" si="8"/>
        <v>575</v>
      </c>
      <c r="J126" s="114">
        <f t="shared" si="8"/>
        <v>930</v>
      </c>
      <c r="K126" s="114">
        <f t="shared" si="8"/>
        <v>75</v>
      </c>
      <c r="L126" s="114">
        <f t="shared" si="8"/>
        <v>420</v>
      </c>
      <c r="M126" s="114">
        <f t="shared" si="8"/>
        <v>50</v>
      </c>
      <c r="N126" s="114">
        <f t="shared" si="8"/>
        <v>30</v>
      </c>
      <c r="O126" s="114">
        <f t="shared" si="8"/>
        <v>930</v>
      </c>
      <c r="P126" s="114">
        <f t="shared" si="8"/>
        <v>60</v>
      </c>
      <c r="Q126" s="114">
        <f t="shared" si="8"/>
        <v>60</v>
      </c>
      <c r="R126" s="114">
        <f t="shared" si="8"/>
        <v>25.999999999999996</v>
      </c>
      <c r="S126" s="114">
        <f t="shared" si="8"/>
        <v>34</v>
      </c>
      <c r="T126" s="122">
        <f>SUM(T111,T125)</f>
        <v>110</v>
      </c>
      <c r="U126" s="62"/>
    </row>
    <row r="127" spans="1:21" ht="12.75" customHeight="1">
      <c r="A127" s="239" t="s">
        <v>108</v>
      </c>
      <c r="B127" s="239"/>
      <c r="C127" s="239"/>
      <c r="D127" s="239"/>
      <c r="E127" s="239"/>
      <c r="F127" s="239"/>
      <c r="G127" s="239"/>
      <c r="H127" s="123">
        <f t="shared" ref="H127:T127" si="9">SUM(H126,H93,H52)</f>
        <v>2075</v>
      </c>
      <c r="I127" s="123">
        <f t="shared" si="9"/>
        <v>2075</v>
      </c>
      <c r="J127" s="123">
        <f t="shared" si="9"/>
        <v>2365</v>
      </c>
      <c r="K127" s="123">
        <f t="shared" si="9"/>
        <v>510</v>
      </c>
      <c r="L127" s="123">
        <f t="shared" si="9"/>
        <v>1320</v>
      </c>
      <c r="M127" s="123">
        <f t="shared" si="9"/>
        <v>200</v>
      </c>
      <c r="N127" s="123">
        <f t="shared" si="9"/>
        <v>45</v>
      </c>
      <c r="O127" s="123">
        <f t="shared" si="9"/>
        <v>2365</v>
      </c>
      <c r="P127" s="123">
        <f t="shared" si="9"/>
        <v>180</v>
      </c>
      <c r="Q127" s="123">
        <f t="shared" si="9"/>
        <v>180</v>
      </c>
      <c r="R127" s="123">
        <f t="shared" si="9"/>
        <v>91.1</v>
      </c>
      <c r="S127" s="124">
        <f t="shared" si="9"/>
        <v>88.9</v>
      </c>
      <c r="T127" s="125">
        <f t="shared" si="9"/>
        <v>320</v>
      </c>
      <c r="U127" s="62"/>
    </row>
    <row r="128" spans="1:21" ht="12.75" customHeight="1">
      <c r="A128" s="42"/>
      <c r="B128" s="42"/>
      <c r="C128" s="42"/>
      <c r="D128" s="42"/>
      <c r="E128" s="42"/>
      <c r="F128" s="43"/>
      <c r="G128" s="100"/>
      <c r="H128" s="42"/>
      <c r="I128" s="44"/>
      <c r="J128" s="44"/>
      <c r="K128" s="44"/>
      <c r="L128" s="44"/>
      <c r="M128" s="44"/>
      <c r="N128" s="44"/>
      <c r="O128" s="44"/>
      <c r="P128" s="44"/>
      <c r="Q128" s="45"/>
      <c r="R128" s="26"/>
      <c r="S128" s="26"/>
      <c r="T128" s="90"/>
      <c r="U128" s="62"/>
    </row>
    <row r="129" spans="1:21" ht="12.75" customHeight="1">
      <c r="A129" s="240" t="s">
        <v>253</v>
      </c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90"/>
      <c r="U129" s="62"/>
    </row>
    <row r="130" spans="1:21" ht="12.75" customHeight="1">
      <c r="A130" s="26" t="s">
        <v>109</v>
      </c>
      <c r="B130" s="26"/>
      <c r="C130" s="26"/>
      <c r="D130" s="26"/>
      <c r="E130" s="26"/>
      <c r="F130" s="27"/>
      <c r="G130" s="96"/>
      <c r="H130" s="26"/>
      <c r="I130" s="26"/>
      <c r="J130" s="45"/>
      <c r="K130" s="26"/>
      <c r="L130" s="26"/>
      <c r="M130" s="26"/>
      <c r="N130" s="26"/>
      <c r="O130" s="45"/>
      <c r="P130" s="45"/>
      <c r="Q130" s="26"/>
      <c r="R130" s="26"/>
      <c r="S130" s="26"/>
      <c r="T130" s="90"/>
      <c r="U130" s="62"/>
    </row>
    <row r="131" spans="1:21" ht="12.75" customHeight="1">
      <c r="A131" s="46" t="s">
        <v>254</v>
      </c>
      <c r="B131" s="26"/>
      <c r="C131" s="26"/>
      <c r="D131" s="26"/>
      <c r="E131" s="26"/>
      <c r="F131" s="27"/>
      <c r="G131" s="96"/>
      <c r="H131" s="26"/>
      <c r="I131" s="26"/>
      <c r="J131" s="45"/>
      <c r="K131" s="26"/>
      <c r="L131" s="26"/>
      <c r="M131" s="26"/>
      <c r="N131" s="26"/>
      <c r="O131" s="45"/>
      <c r="P131" s="45"/>
      <c r="Q131" s="26"/>
      <c r="R131" s="26"/>
      <c r="S131" s="26"/>
      <c r="T131" s="90"/>
      <c r="U131" s="62"/>
    </row>
    <row r="132" spans="1:21" ht="12.75" customHeight="1">
      <c r="A132" s="46" t="s">
        <v>255</v>
      </c>
      <c r="B132" s="26"/>
      <c r="C132" s="26"/>
      <c r="D132" s="26"/>
      <c r="E132" s="26"/>
      <c r="F132" s="27"/>
      <c r="G132" s="96"/>
      <c r="H132" s="26"/>
      <c r="I132" s="26"/>
      <c r="J132" s="45"/>
      <c r="K132" s="26"/>
      <c r="L132" s="26"/>
      <c r="M132" s="26"/>
      <c r="N132" s="26"/>
      <c r="O132" s="45"/>
      <c r="P132" s="45"/>
      <c r="Q132" s="26"/>
      <c r="R132" s="26"/>
      <c r="S132" s="26"/>
      <c r="T132" s="90"/>
      <c r="U132" s="62"/>
    </row>
    <row r="133" spans="1:21" ht="12.75" customHeight="1">
      <c r="A133" s="46" t="s">
        <v>256</v>
      </c>
      <c r="B133" s="26"/>
      <c r="C133" s="26"/>
      <c r="D133" s="26"/>
      <c r="E133" s="26"/>
      <c r="F133" s="27"/>
      <c r="G133" s="96"/>
      <c r="H133" s="26"/>
      <c r="I133" s="26"/>
      <c r="J133" s="45"/>
      <c r="K133" s="26"/>
      <c r="L133" s="26"/>
      <c r="M133" s="26"/>
      <c r="N133" s="26"/>
      <c r="O133" s="45"/>
      <c r="P133" s="45"/>
      <c r="Q133" s="26"/>
      <c r="R133" s="26"/>
      <c r="S133" s="26"/>
      <c r="T133" s="90"/>
      <c r="U133" s="62"/>
    </row>
    <row r="134" spans="1:21" ht="12.75" customHeight="1">
      <c r="A134" s="46"/>
      <c r="B134" s="26"/>
      <c r="C134" s="26"/>
      <c r="D134" s="26"/>
      <c r="E134" s="26"/>
      <c r="F134" s="27"/>
      <c r="G134" s="96"/>
      <c r="H134" s="26"/>
      <c r="I134" s="26"/>
      <c r="J134" s="45"/>
      <c r="K134" s="26"/>
      <c r="L134" s="26"/>
      <c r="M134" s="26"/>
      <c r="N134" s="26"/>
      <c r="O134" s="45"/>
      <c r="P134" s="45"/>
      <c r="Q134" s="26"/>
      <c r="R134" s="26"/>
      <c r="S134" s="26"/>
      <c r="T134" s="90"/>
      <c r="U134" s="62"/>
    </row>
    <row r="135" spans="1:21" ht="12.75" customHeight="1">
      <c r="A135" s="47" t="s">
        <v>110</v>
      </c>
      <c r="B135" s="48"/>
      <c r="C135" s="48"/>
      <c r="D135" s="48"/>
      <c r="E135" s="47"/>
      <c r="F135" s="49"/>
      <c r="G135" s="101"/>
      <c r="H135" s="47"/>
      <c r="I135" s="47"/>
      <c r="J135" s="50"/>
      <c r="K135" s="47"/>
      <c r="L135" s="47"/>
      <c r="M135" s="47"/>
      <c r="N135" s="26"/>
      <c r="O135" s="45"/>
      <c r="P135" s="45"/>
      <c r="Q135" s="26"/>
      <c r="R135" s="26"/>
      <c r="S135" s="26"/>
      <c r="T135" s="90"/>
      <c r="U135" s="62"/>
    </row>
    <row r="136" spans="1:21" ht="12.75" customHeight="1">
      <c r="A136" s="26" t="s">
        <v>111</v>
      </c>
      <c r="B136" s="26"/>
      <c r="C136" s="26"/>
      <c r="D136" s="26"/>
      <c r="E136" s="26"/>
      <c r="F136" s="27"/>
      <c r="G136" s="96"/>
      <c r="H136" s="26"/>
      <c r="I136" s="26"/>
      <c r="J136" s="45"/>
      <c r="K136" s="26"/>
      <c r="L136" s="26"/>
      <c r="M136" s="26"/>
      <c r="N136" s="26"/>
      <c r="O136" s="45"/>
      <c r="P136" s="45"/>
      <c r="Q136" s="26"/>
      <c r="R136" s="26"/>
      <c r="S136" s="26"/>
      <c r="T136" s="90"/>
      <c r="U136" s="62"/>
    </row>
    <row r="137" spans="1:21" ht="13.35" customHeight="1">
      <c r="A137" s="26" t="s">
        <v>112</v>
      </c>
      <c r="B137" s="26"/>
      <c r="C137" s="26"/>
      <c r="D137" s="26"/>
      <c r="E137" s="26"/>
      <c r="F137" s="27"/>
      <c r="G137" s="96"/>
      <c r="H137" s="26"/>
      <c r="I137" s="26"/>
      <c r="J137" s="45"/>
      <c r="K137" s="26"/>
      <c r="L137" s="26"/>
      <c r="M137" s="26"/>
      <c r="N137" s="26"/>
      <c r="O137" s="45"/>
      <c r="P137" s="45"/>
      <c r="Q137" s="26"/>
      <c r="R137" s="26"/>
      <c r="S137" s="26"/>
      <c r="T137" s="90"/>
      <c r="U137" s="62"/>
    </row>
    <row r="138" spans="1:21" ht="13.35" customHeight="1">
      <c r="A138" s="135" t="s">
        <v>282</v>
      </c>
      <c r="B138" s="135"/>
      <c r="C138" s="135"/>
      <c r="D138" s="135"/>
      <c r="E138" s="135"/>
      <c r="F138" s="136"/>
      <c r="G138" s="137"/>
      <c r="H138" s="26"/>
      <c r="I138" s="26"/>
      <c r="J138" s="45"/>
      <c r="K138" s="26"/>
      <c r="L138" s="26"/>
      <c r="M138" s="26"/>
      <c r="N138" s="26"/>
      <c r="O138" s="45"/>
      <c r="P138" s="45"/>
      <c r="Q138" s="26"/>
      <c r="R138" s="26"/>
      <c r="S138" s="26"/>
      <c r="T138" s="90"/>
      <c r="U138" s="62"/>
    </row>
    <row r="139" spans="1:21" ht="13.35" customHeight="1">
      <c r="A139" s="26" t="s">
        <v>113</v>
      </c>
      <c r="B139" s="26"/>
      <c r="C139" s="26"/>
      <c r="D139" s="26"/>
      <c r="E139" s="26"/>
      <c r="F139" s="27"/>
      <c r="G139" s="96"/>
      <c r="H139" s="26"/>
      <c r="I139" s="26"/>
      <c r="J139" s="45"/>
      <c r="K139" s="26"/>
      <c r="L139" s="26"/>
      <c r="M139" s="26"/>
      <c r="N139" s="26"/>
      <c r="O139" s="45"/>
      <c r="P139" s="45"/>
      <c r="Q139" s="26"/>
      <c r="R139" s="26"/>
      <c r="S139" s="26"/>
      <c r="T139" s="90"/>
      <c r="U139" s="62"/>
    </row>
    <row r="140" spans="1:21" ht="13.35" customHeight="1">
      <c r="A140" s="26" t="s">
        <v>114</v>
      </c>
      <c r="B140" s="26"/>
      <c r="C140" s="26"/>
      <c r="D140" s="26"/>
      <c r="E140" s="26"/>
      <c r="F140" s="27"/>
      <c r="G140" s="96"/>
      <c r="H140" s="26"/>
      <c r="I140" s="26"/>
      <c r="J140" s="45"/>
      <c r="K140" s="26"/>
      <c r="L140" s="26"/>
      <c r="M140" s="26"/>
      <c r="N140" s="26"/>
      <c r="O140" s="45"/>
      <c r="P140" s="45"/>
      <c r="Q140" s="26"/>
      <c r="R140" s="26"/>
      <c r="S140" s="26"/>
      <c r="T140" s="90"/>
      <c r="U140" s="62"/>
    </row>
    <row r="141" spans="1:21" ht="13.35" customHeight="1">
      <c r="A141" s="26"/>
      <c r="B141" s="26"/>
      <c r="C141" s="26"/>
      <c r="D141" s="26"/>
      <c r="E141" s="26"/>
      <c r="F141" s="27"/>
      <c r="G141" s="96"/>
      <c r="H141" s="26"/>
      <c r="I141" s="26"/>
      <c r="J141" s="45"/>
      <c r="K141" s="26"/>
      <c r="L141" s="26"/>
      <c r="M141" s="26"/>
      <c r="N141" s="26"/>
      <c r="O141" s="45"/>
      <c r="P141" s="45"/>
      <c r="Q141" s="26"/>
      <c r="R141" s="26"/>
      <c r="S141" s="26"/>
      <c r="T141" s="90"/>
      <c r="U141" s="62"/>
    </row>
    <row r="142" spans="1:21" ht="24" customHeight="1">
      <c r="A142" s="238" t="s">
        <v>115</v>
      </c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90"/>
      <c r="U142" s="62"/>
    </row>
    <row r="143" spans="1:21" ht="12.75" customHeight="1">
      <c r="I143" s="1"/>
      <c r="U143" s="88"/>
    </row>
    <row r="144" spans="1:21" ht="12.75" customHeight="1">
      <c r="A144" s="143" t="s">
        <v>257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88"/>
    </row>
    <row r="145" spans="1:21" ht="22.5" customHeight="1">
      <c r="A145" s="167" t="s">
        <v>5</v>
      </c>
      <c r="B145" s="169" t="s">
        <v>6</v>
      </c>
      <c r="C145" s="169" t="s">
        <v>7</v>
      </c>
      <c r="D145" s="171" t="s">
        <v>116</v>
      </c>
      <c r="E145" s="150" t="s">
        <v>117</v>
      </c>
      <c r="F145" s="158" t="s">
        <v>10</v>
      </c>
      <c r="G145" s="160" t="s">
        <v>11</v>
      </c>
      <c r="H145" s="152" t="s">
        <v>12</v>
      </c>
      <c r="I145" s="152"/>
      <c r="J145" s="152"/>
      <c r="K145" s="152"/>
      <c r="L145" s="152"/>
      <c r="M145" s="152"/>
      <c r="N145" s="152"/>
      <c r="O145" s="152"/>
      <c r="P145" s="148" t="s">
        <v>13</v>
      </c>
      <c r="Q145" s="148"/>
      <c r="R145" s="148"/>
      <c r="S145" s="148"/>
      <c r="T145" s="142" t="s">
        <v>273</v>
      </c>
      <c r="U145" s="88"/>
    </row>
    <row r="146" spans="1:21" ht="14.25" customHeight="1">
      <c r="A146" s="167"/>
      <c r="B146" s="169"/>
      <c r="C146" s="169"/>
      <c r="D146" s="171"/>
      <c r="E146" s="150"/>
      <c r="F146" s="158"/>
      <c r="G146" s="160"/>
      <c r="H146" s="152" t="s">
        <v>14</v>
      </c>
      <c r="I146" s="152"/>
      <c r="J146" s="152"/>
      <c r="K146" s="175" t="s">
        <v>15</v>
      </c>
      <c r="L146" s="175"/>
      <c r="M146" s="175"/>
      <c r="N146" s="175"/>
      <c r="O146" s="175"/>
      <c r="P146" s="209" t="s">
        <v>118</v>
      </c>
      <c r="Q146" s="149" t="s">
        <v>14</v>
      </c>
      <c r="R146" s="150" t="s">
        <v>15</v>
      </c>
      <c r="S146" s="150"/>
      <c r="T146" s="142"/>
      <c r="U146" s="88"/>
    </row>
    <row r="147" spans="1:21" ht="45.75" customHeight="1">
      <c r="A147" s="167"/>
      <c r="B147" s="169"/>
      <c r="C147" s="169"/>
      <c r="D147" s="171"/>
      <c r="E147" s="150"/>
      <c r="F147" s="158"/>
      <c r="G147" s="160"/>
      <c r="H147" s="29" t="s">
        <v>18</v>
      </c>
      <c r="I147" s="30" t="s">
        <v>233</v>
      </c>
      <c r="J147" s="31" t="s">
        <v>20</v>
      </c>
      <c r="K147" s="29" t="s">
        <v>231</v>
      </c>
      <c r="L147" s="29" t="s">
        <v>232</v>
      </c>
      <c r="M147" s="32" t="s">
        <v>229</v>
      </c>
      <c r="N147" s="32" t="s">
        <v>230</v>
      </c>
      <c r="O147" s="34" t="s">
        <v>20</v>
      </c>
      <c r="P147" s="209"/>
      <c r="Q147" s="149"/>
      <c r="R147" s="33" t="s">
        <v>21</v>
      </c>
      <c r="S147" s="34" t="s">
        <v>20</v>
      </c>
      <c r="T147" s="142"/>
      <c r="U147" s="88"/>
    </row>
    <row r="148" spans="1:21" ht="12.75" customHeight="1">
      <c r="A148" s="146">
        <v>1</v>
      </c>
      <c r="B148" s="225" t="s">
        <v>22</v>
      </c>
      <c r="C148" s="78">
        <v>2</v>
      </c>
      <c r="D148" s="22" t="s">
        <v>159</v>
      </c>
      <c r="E148" s="147" t="s">
        <v>41</v>
      </c>
      <c r="F148" s="140" t="s">
        <v>24</v>
      </c>
      <c r="G148" s="97" t="s">
        <v>28</v>
      </c>
      <c r="H148" s="141">
        <v>30</v>
      </c>
      <c r="I148" s="111">
        <v>15</v>
      </c>
      <c r="J148" s="97">
        <v>30</v>
      </c>
      <c r="K148" s="97">
        <v>15</v>
      </c>
      <c r="L148" s="97"/>
      <c r="M148" s="97"/>
      <c r="N148" s="97"/>
      <c r="O148" s="97">
        <v>30</v>
      </c>
      <c r="P148" s="141">
        <v>4</v>
      </c>
      <c r="Q148" s="97">
        <v>2</v>
      </c>
      <c r="R148" s="97">
        <v>0.8</v>
      </c>
      <c r="S148" s="97">
        <v>1.2</v>
      </c>
      <c r="T148" s="97">
        <v>5</v>
      </c>
      <c r="U148" s="88"/>
    </row>
    <row r="149" spans="1:21" ht="12.75" customHeight="1">
      <c r="A149" s="146"/>
      <c r="B149" s="163"/>
      <c r="C149" s="78">
        <v>2</v>
      </c>
      <c r="D149" s="22" t="s">
        <v>160</v>
      </c>
      <c r="E149" s="147"/>
      <c r="F149" s="140"/>
      <c r="G149" s="97" t="s">
        <v>29</v>
      </c>
      <c r="H149" s="141"/>
      <c r="I149" s="111">
        <v>15</v>
      </c>
      <c r="J149" s="97">
        <v>30</v>
      </c>
      <c r="K149" s="97"/>
      <c r="L149" s="97">
        <v>15</v>
      </c>
      <c r="M149" s="97"/>
      <c r="N149" s="97"/>
      <c r="O149" s="97">
        <v>30</v>
      </c>
      <c r="P149" s="141"/>
      <c r="Q149" s="97">
        <v>2</v>
      </c>
      <c r="R149" s="97">
        <v>0.8</v>
      </c>
      <c r="S149" s="97">
        <v>1.2</v>
      </c>
      <c r="T149" s="97">
        <v>5</v>
      </c>
      <c r="U149" s="88"/>
    </row>
    <row r="150" spans="1:21" ht="12.75" customHeight="1">
      <c r="A150" s="146">
        <v>2</v>
      </c>
      <c r="B150" s="225" t="s">
        <v>55</v>
      </c>
      <c r="C150" s="78">
        <v>3</v>
      </c>
      <c r="D150" s="68" t="s">
        <v>169</v>
      </c>
      <c r="E150" s="147" t="s">
        <v>57</v>
      </c>
      <c r="F150" s="140" t="s">
        <v>24</v>
      </c>
      <c r="G150" s="97" t="s">
        <v>28</v>
      </c>
      <c r="H150" s="141">
        <v>60</v>
      </c>
      <c r="I150" s="111">
        <v>30</v>
      </c>
      <c r="J150" s="97">
        <v>25</v>
      </c>
      <c r="K150" s="97">
        <v>30</v>
      </c>
      <c r="L150" s="97"/>
      <c r="M150" s="97"/>
      <c r="N150" s="97"/>
      <c r="O150" s="97">
        <v>25</v>
      </c>
      <c r="P150" s="155">
        <v>4</v>
      </c>
      <c r="Q150" s="98">
        <v>2</v>
      </c>
      <c r="R150" s="98">
        <v>1.1000000000000001</v>
      </c>
      <c r="S150" s="98">
        <v>0.9</v>
      </c>
      <c r="T150" s="97"/>
      <c r="U150" s="88"/>
    </row>
    <row r="151" spans="1:21" ht="12.75" customHeight="1">
      <c r="A151" s="146"/>
      <c r="B151" s="162"/>
      <c r="C151" s="78">
        <v>3</v>
      </c>
      <c r="D151" s="68" t="s">
        <v>170</v>
      </c>
      <c r="E151" s="147"/>
      <c r="F151" s="140"/>
      <c r="G151" s="97" t="s">
        <v>29</v>
      </c>
      <c r="H151" s="141"/>
      <c r="I151" s="111">
        <v>30</v>
      </c>
      <c r="J151" s="97">
        <v>25</v>
      </c>
      <c r="K151" s="97"/>
      <c r="L151" s="97">
        <v>30</v>
      </c>
      <c r="M151" s="97"/>
      <c r="N151" s="97"/>
      <c r="O151" s="97">
        <v>25</v>
      </c>
      <c r="P151" s="155"/>
      <c r="Q151" s="97">
        <v>2</v>
      </c>
      <c r="R151" s="98">
        <v>1.1000000000000001</v>
      </c>
      <c r="S151" s="98">
        <v>0.9</v>
      </c>
      <c r="T151" s="97"/>
      <c r="U151" s="88"/>
    </row>
    <row r="152" spans="1:21" ht="12.75" customHeight="1">
      <c r="A152" s="146">
        <v>3</v>
      </c>
      <c r="B152" s="162"/>
      <c r="C152" s="78">
        <v>3</v>
      </c>
      <c r="D152" s="68" t="s">
        <v>171</v>
      </c>
      <c r="E152" s="147" t="s">
        <v>63</v>
      </c>
      <c r="F152" s="140" t="s">
        <v>24</v>
      </c>
      <c r="G152" s="97" t="s">
        <v>28</v>
      </c>
      <c r="H152" s="141">
        <v>45</v>
      </c>
      <c r="I152" s="111">
        <v>15</v>
      </c>
      <c r="J152" s="97">
        <v>30</v>
      </c>
      <c r="K152" s="97">
        <v>15</v>
      </c>
      <c r="L152" s="97"/>
      <c r="M152" s="97"/>
      <c r="N152" s="97"/>
      <c r="O152" s="97">
        <v>30</v>
      </c>
      <c r="P152" s="141">
        <v>4</v>
      </c>
      <c r="Q152" s="97">
        <v>2</v>
      </c>
      <c r="R152" s="97">
        <v>0.9</v>
      </c>
      <c r="S152" s="97">
        <v>1.1000000000000001</v>
      </c>
      <c r="T152" s="98">
        <v>10</v>
      </c>
      <c r="U152" s="88"/>
    </row>
    <row r="153" spans="1:21" ht="12.75" customHeight="1">
      <c r="A153" s="146"/>
      <c r="B153" s="162"/>
      <c r="C153" s="78">
        <v>3</v>
      </c>
      <c r="D153" s="68" t="s">
        <v>172</v>
      </c>
      <c r="E153" s="147"/>
      <c r="F153" s="140"/>
      <c r="G153" s="97" t="s">
        <v>29</v>
      </c>
      <c r="H153" s="141"/>
      <c r="I153" s="111">
        <v>30</v>
      </c>
      <c r="J153" s="97">
        <v>20</v>
      </c>
      <c r="K153" s="97"/>
      <c r="L153" s="97">
        <v>30</v>
      </c>
      <c r="M153" s="97"/>
      <c r="N153" s="97"/>
      <c r="O153" s="97">
        <v>20</v>
      </c>
      <c r="P153" s="141"/>
      <c r="Q153" s="97">
        <v>2</v>
      </c>
      <c r="R153" s="97">
        <v>1.2</v>
      </c>
      <c r="S153" s="97">
        <v>0.8</v>
      </c>
      <c r="T153" s="98"/>
      <c r="U153" s="88"/>
    </row>
    <row r="154" spans="1:21" ht="12.75" customHeight="1">
      <c r="A154" s="146">
        <v>4</v>
      </c>
      <c r="B154" s="162"/>
      <c r="C154" s="78">
        <v>3</v>
      </c>
      <c r="D154" s="68" t="s">
        <v>173</v>
      </c>
      <c r="E154" s="147" t="s">
        <v>64</v>
      </c>
      <c r="F154" s="140" t="s">
        <v>24</v>
      </c>
      <c r="G154" s="97" t="s">
        <v>28</v>
      </c>
      <c r="H154" s="141">
        <v>45</v>
      </c>
      <c r="I154" s="111">
        <v>15</v>
      </c>
      <c r="J154" s="97">
        <v>30</v>
      </c>
      <c r="K154" s="97">
        <v>15</v>
      </c>
      <c r="L154" s="97"/>
      <c r="M154" s="97"/>
      <c r="N154" s="97"/>
      <c r="O154" s="97">
        <v>30</v>
      </c>
      <c r="P154" s="141">
        <v>4</v>
      </c>
      <c r="Q154" s="97">
        <v>2</v>
      </c>
      <c r="R154" s="97">
        <v>0.9</v>
      </c>
      <c r="S154" s="97">
        <v>1.1000000000000001</v>
      </c>
      <c r="T154" s="98">
        <v>10</v>
      </c>
      <c r="U154" s="88"/>
    </row>
    <row r="155" spans="1:21" ht="12.75" customHeight="1">
      <c r="A155" s="146"/>
      <c r="B155" s="163"/>
      <c r="C155" s="78">
        <v>3</v>
      </c>
      <c r="D155" s="68" t="s">
        <v>174</v>
      </c>
      <c r="E155" s="147"/>
      <c r="F155" s="140"/>
      <c r="G155" s="97" t="s">
        <v>29</v>
      </c>
      <c r="H155" s="141"/>
      <c r="I155" s="111">
        <v>30</v>
      </c>
      <c r="J155" s="97">
        <v>20</v>
      </c>
      <c r="K155" s="97"/>
      <c r="L155" s="97">
        <v>30</v>
      </c>
      <c r="M155" s="97"/>
      <c r="N155" s="97"/>
      <c r="O155" s="97">
        <v>20</v>
      </c>
      <c r="P155" s="141"/>
      <c r="Q155" s="97">
        <v>2</v>
      </c>
      <c r="R155" s="97">
        <v>1.2</v>
      </c>
      <c r="S155" s="97">
        <v>0.8</v>
      </c>
      <c r="T155" s="98"/>
      <c r="U155" s="88"/>
    </row>
    <row r="156" spans="1:21" ht="12" customHeight="1">
      <c r="A156" s="146">
        <v>5</v>
      </c>
      <c r="B156" s="164" t="s">
        <v>87</v>
      </c>
      <c r="C156" s="78">
        <v>6</v>
      </c>
      <c r="D156" s="22" t="s">
        <v>194</v>
      </c>
      <c r="E156" s="147" t="s">
        <v>99</v>
      </c>
      <c r="F156" s="140" t="s">
        <v>24</v>
      </c>
      <c r="G156" s="97" t="s">
        <v>28</v>
      </c>
      <c r="H156" s="141">
        <v>60</v>
      </c>
      <c r="I156" s="111">
        <v>30</v>
      </c>
      <c r="J156" s="98">
        <v>20</v>
      </c>
      <c r="K156" s="98">
        <v>30</v>
      </c>
      <c r="L156" s="98"/>
      <c r="M156" s="98"/>
      <c r="N156" s="98"/>
      <c r="O156" s="98">
        <v>20</v>
      </c>
      <c r="P156" s="155">
        <v>4</v>
      </c>
      <c r="Q156" s="98">
        <v>2</v>
      </c>
      <c r="R156" s="98">
        <v>1.2</v>
      </c>
      <c r="S156" s="98">
        <v>0.8</v>
      </c>
      <c r="T156" s="98"/>
      <c r="U156" s="88"/>
    </row>
    <row r="157" spans="1:21" ht="12" customHeight="1">
      <c r="A157" s="146"/>
      <c r="B157" s="164"/>
      <c r="C157" s="78">
        <v>6</v>
      </c>
      <c r="D157" s="22" t="s">
        <v>195</v>
      </c>
      <c r="E157" s="147"/>
      <c r="F157" s="140"/>
      <c r="G157" s="97" t="s">
        <v>29</v>
      </c>
      <c r="H157" s="141"/>
      <c r="I157" s="111">
        <v>30</v>
      </c>
      <c r="J157" s="98">
        <v>20</v>
      </c>
      <c r="K157" s="98"/>
      <c r="L157" s="98">
        <v>30</v>
      </c>
      <c r="M157" s="98"/>
      <c r="N157" s="98"/>
      <c r="O157" s="98">
        <v>20</v>
      </c>
      <c r="P157" s="155"/>
      <c r="Q157" s="98">
        <v>2</v>
      </c>
      <c r="R157" s="98">
        <v>1.2</v>
      </c>
      <c r="S157" s="98">
        <v>0.8</v>
      </c>
      <c r="T157" s="98"/>
      <c r="U157" s="88"/>
    </row>
    <row r="158" spans="1:21" ht="12.75" customHeight="1">
      <c r="A158" s="165" t="s">
        <v>119</v>
      </c>
      <c r="B158" s="165"/>
      <c r="C158" s="165"/>
      <c r="D158" s="165"/>
      <c r="E158" s="165"/>
      <c r="F158" s="165"/>
      <c r="G158" s="165"/>
      <c r="H158" s="131">
        <f>SUM(H148:H157)</f>
        <v>240</v>
      </c>
      <c r="I158" s="131">
        <f t="shared" ref="I158:T158" si="10">SUM(I148:I157)</f>
        <v>240</v>
      </c>
      <c r="J158" s="131">
        <f t="shared" si="10"/>
        <v>250</v>
      </c>
      <c r="K158" s="131">
        <f t="shared" si="10"/>
        <v>105</v>
      </c>
      <c r="L158" s="131">
        <f t="shared" si="10"/>
        <v>135</v>
      </c>
      <c r="M158" s="131">
        <f t="shared" si="10"/>
        <v>0</v>
      </c>
      <c r="N158" s="131">
        <f t="shared" si="10"/>
        <v>0</v>
      </c>
      <c r="O158" s="131">
        <f t="shared" si="10"/>
        <v>250</v>
      </c>
      <c r="P158" s="131">
        <f t="shared" si="10"/>
        <v>20</v>
      </c>
      <c r="Q158" s="131">
        <f t="shared" si="10"/>
        <v>20</v>
      </c>
      <c r="R158" s="131">
        <f t="shared" si="10"/>
        <v>10.399999999999999</v>
      </c>
      <c r="S158" s="131">
        <f t="shared" si="10"/>
        <v>9.6000000000000032</v>
      </c>
      <c r="T158" s="131">
        <f t="shared" si="10"/>
        <v>30</v>
      </c>
      <c r="U158" s="88"/>
    </row>
    <row r="159" spans="1:21" ht="12.75" customHeight="1">
      <c r="A159" s="51"/>
      <c r="B159" s="42"/>
      <c r="C159" s="42"/>
      <c r="D159" s="52"/>
      <c r="E159" s="53"/>
      <c r="F159" s="54"/>
      <c r="G159" s="103"/>
      <c r="H159" s="55"/>
      <c r="I159" s="56"/>
      <c r="J159" s="56"/>
      <c r="K159" s="56"/>
      <c r="L159" s="56"/>
      <c r="M159" s="57"/>
      <c r="N159" s="57"/>
      <c r="O159" s="56"/>
      <c r="P159" s="58"/>
      <c r="Q159" s="26"/>
      <c r="R159" s="26"/>
      <c r="S159" s="26"/>
      <c r="U159" s="88"/>
    </row>
    <row r="160" spans="1:21" ht="12.75" customHeight="1">
      <c r="A160" s="143" t="s">
        <v>200</v>
      </c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88"/>
    </row>
    <row r="161" spans="1:21" ht="12.75" customHeight="1">
      <c r="A161" s="143" t="s">
        <v>201</v>
      </c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88"/>
    </row>
    <row r="162" spans="1:21" ht="15" customHeight="1">
      <c r="A162" s="167" t="s">
        <v>5</v>
      </c>
      <c r="B162" s="169" t="s">
        <v>6</v>
      </c>
      <c r="C162" s="169" t="s">
        <v>7</v>
      </c>
      <c r="D162" s="171" t="s">
        <v>116</v>
      </c>
      <c r="E162" s="150" t="s">
        <v>117</v>
      </c>
      <c r="F162" s="158" t="s">
        <v>10</v>
      </c>
      <c r="G162" s="160" t="s">
        <v>11</v>
      </c>
      <c r="H162" s="152" t="s">
        <v>12</v>
      </c>
      <c r="I162" s="152"/>
      <c r="J162" s="152"/>
      <c r="K162" s="152"/>
      <c r="L162" s="152"/>
      <c r="M162" s="152"/>
      <c r="N162" s="152"/>
      <c r="O162" s="152"/>
      <c r="P162" s="148" t="s">
        <v>13</v>
      </c>
      <c r="Q162" s="148"/>
      <c r="R162" s="148"/>
      <c r="S162" s="148"/>
      <c r="T162" s="142" t="s">
        <v>273</v>
      </c>
      <c r="U162" s="88"/>
    </row>
    <row r="163" spans="1:21" ht="10.5" customHeight="1">
      <c r="A163" s="167"/>
      <c r="B163" s="169"/>
      <c r="C163" s="169"/>
      <c r="D163" s="171"/>
      <c r="E163" s="150"/>
      <c r="F163" s="158"/>
      <c r="G163" s="160"/>
      <c r="H163" s="152" t="s">
        <v>14</v>
      </c>
      <c r="I163" s="152"/>
      <c r="J163" s="152"/>
      <c r="K163" s="175" t="s">
        <v>15</v>
      </c>
      <c r="L163" s="175"/>
      <c r="M163" s="175"/>
      <c r="N163" s="175"/>
      <c r="O163" s="175"/>
      <c r="P163" s="209" t="s">
        <v>118</v>
      </c>
      <c r="Q163" s="149" t="s">
        <v>14</v>
      </c>
      <c r="R163" s="150" t="s">
        <v>15</v>
      </c>
      <c r="S163" s="150"/>
      <c r="T163" s="142"/>
      <c r="U163" s="88"/>
    </row>
    <row r="164" spans="1:21" ht="51" customHeight="1">
      <c r="A164" s="167"/>
      <c r="B164" s="169"/>
      <c r="C164" s="169"/>
      <c r="D164" s="171"/>
      <c r="E164" s="150"/>
      <c r="F164" s="158"/>
      <c r="G164" s="160"/>
      <c r="H164" s="29" t="s">
        <v>18</v>
      </c>
      <c r="I164" s="30" t="s">
        <v>233</v>
      </c>
      <c r="J164" s="31" t="s">
        <v>20</v>
      </c>
      <c r="K164" s="29" t="s">
        <v>231</v>
      </c>
      <c r="L164" s="29" t="s">
        <v>232</v>
      </c>
      <c r="M164" s="32" t="s">
        <v>229</v>
      </c>
      <c r="N164" s="32" t="s">
        <v>230</v>
      </c>
      <c r="O164" s="34" t="s">
        <v>20</v>
      </c>
      <c r="P164" s="209"/>
      <c r="Q164" s="149"/>
      <c r="R164" s="33" t="s">
        <v>21</v>
      </c>
      <c r="S164" s="34" t="s">
        <v>20</v>
      </c>
      <c r="T164" s="142"/>
      <c r="U164" s="88"/>
    </row>
    <row r="165" spans="1:21" ht="13.7" customHeight="1">
      <c r="A165" s="146">
        <v>1</v>
      </c>
      <c r="B165" s="225" t="s">
        <v>120</v>
      </c>
      <c r="C165" s="78">
        <v>1</v>
      </c>
      <c r="D165" s="21" t="s">
        <v>147</v>
      </c>
      <c r="E165" s="147" t="s">
        <v>26</v>
      </c>
      <c r="F165" s="140" t="s">
        <v>27</v>
      </c>
      <c r="G165" s="97" t="s">
        <v>28</v>
      </c>
      <c r="H165" s="141">
        <v>60</v>
      </c>
      <c r="I165" s="111">
        <v>30</v>
      </c>
      <c r="J165" s="97">
        <v>40</v>
      </c>
      <c r="K165" s="97">
        <v>30</v>
      </c>
      <c r="L165" s="97"/>
      <c r="M165" s="97"/>
      <c r="N165" s="97"/>
      <c r="O165" s="97">
        <v>40</v>
      </c>
      <c r="P165" s="141">
        <v>6</v>
      </c>
      <c r="Q165" s="97">
        <v>3</v>
      </c>
      <c r="R165" s="97">
        <v>1.4</v>
      </c>
      <c r="S165" s="97">
        <v>1.6</v>
      </c>
      <c r="T165" s="97">
        <v>5</v>
      </c>
      <c r="U165" s="88"/>
    </row>
    <row r="166" spans="1:21" ht="14.65" customHeight="1">
      <c r="A166" s="146"/>
      <c r="B166" s="162"/>
      <c r="C166" s="78">
        <v>1</v>
      </c>
      <c r="D166" s="21" t="s">
        <v>148</v>
      </c>
      <c r="E166" s="147"/>
      <c r="F166" s="140"/>
      <c r="G166" s="97" t="s">
        <v>29</v>
      </c>
      <c r="H166" s="141"/>
      <c r="I166" s="111">
        <v>30</v>
      </c>
      <c r="J166" s="97">
        <v>40</v>
      </c>
      <c r="K166" s="97"/>
      <c r="L166" s="97">
        <v>30</v>
      </c>
      <c r="M166" s="97"/>
      <c r="N166" s="97"/>
      <c r="O166" s="97">
        <v>40</v>
      </c>
      <c r="P166" s="141"/>
      <c r="Q166" s="97">
        <v>3</v>
      </c>
      <c r="R166" s="97">
        <v>1.4</v>
      </c>
      <c r="S166" s="97">
        <v>1.6</v>
      </c>
      <c r="T166" s="97">
        <v>5</v>
      </c>
      <c r="U166" s="88"/>
    </row>
    <row r="167" spans="1:21" ht="12.75" customHeight="1">
      <c r="A167" s="254">
        <v>2</v>
      </c>
      <c r="B167" s="162"/>
      <c r="C167" s="78">
        <v>1</v>
      </c>
      <c r="D167" s="21" t="s">
        <v>151</v>
      </c>
      <c r="E167" s="147" t="s">
        <v>31</v>
      </c>
      <c r="F167" s="140" t="s">
        <v>27</v>
      </c>
      <c r="G167" s="97" t="s">
        <v>28</v>
      </c>
      <c r="H167" s="141">
        <v>60</v>
      </c>
      <c r="I167" s="111">
        <v>30</v>
      </c>
      <c r="J167" s="97">
        <v>40</v>
      </c>
      <c r="K167" s="97">
        <v>30</v>
      </c>
      <c r="L167" s="97"/>
      <c r="M167" s="97"/>
      <c r="N167" s="97"/>
      <c r="O167" s="97">
        <v>40</v>
      </c>
      <c r="P167" s="141">
        <v>6</v>
      </c>
      <c r="Q167" s="97">
        <v>3</v>
      </c>
      <c r="R167" s="97">
        <v>1.4</v>
      </c>
      <c r="S167" s="97">
        <v>1.6</v>
      </c>
      <c r="T167" s="97">
        <v>5</v>
      </c>
      <c r="U167" s="88"/>
    </row>
    <row r="168" spans="1:21" ht="12.75" customHeight="1">
      <c r="A168" s="254"/>
      <c r="B168" s="162"/>
      <c r="C168" s="78">
        <v>1</v>
      </c>
      <c r="D168" s="21" t="s">
        <v>152</v>
      </c>
      <c r="E168" s="147"/>
      <c r="F168" s="140"/>
      <c r="G168" s="97" t="s">
        <v>29</v>
      </c>
      <c r="H168" s="141"/>
      <c r="I168" s="111">
        <v>30</v>
      </c>
      <c r="J168" s="97">
        <v>40</v>
      </c>
      <c r="K168" s="97"/>
      <c r="L168" s="97">
        <v>30</v>
      </c>
      <c r="M168" s="97"/>
      <c r="N168" s="97"/>
      <c r="O168" s="97">
        <v>40</v>
      </c>
      <c r="P168" s="141"/>
      <c r="Q168" s="97">
        <v>3</v>
      </c>
      <c r="R168" s="97">
        <v>1.4</v>
      </c>
      <c r="S168" s="97">
        <v>1.6</v>
      </c>
      <c r="T168" s="97">
        <v>5</v>
      </c>
      <c r="U168" s="88"/>
    </row>
    <row r="169" spans="1:21" ht="14.65" customHeight="1">
      <c r="A169" s="146">
        <v>3</v>
      </c>
      <c r="B169" s="162"/>
      <c r="C169" s="78">
        <v>2</v>
      </c>
      <c r="D169" s="22" t="s">
        <v>157</v>
      </c>
      <c r="E169" s="147" t="s">
        <v>40</v>
      </c>
      <c r="F169" s="144" t="s">
        <v>27</v>
      </c>
      <c r="G169" s="97" t="s">
        <v>28</v>
      </c>
      <c r="H169" s="141">
        <v>60</v>
      </c>
      <c r="I169" s="111">
        <v>30</v>
      </c>
      <c r="J169" s="97">
        <v>40</v>
      </c>
      <c r="K169" s="97">
        <v>30</v>
      </c>
      <c r="L169" s="97"/>
      <c r="M169" s="97"/>
      <c r="N169" s="97"/>
      <c r="O169" s="97">
        <v>40</v>
      </c>
      <c r="P169" s="141">
        <v>6</v>
      </c>
      <c r="Q169" s="97">
        <v>3</v>
      </c>
      <c r="R169" s="97">
        <v>1.4</v>
      </c>
      <c r="S169" s="97">
        <v>1.6</v>
      </c>
      <c r="T169" s="97">
        <v>5</v>
      </c>
      <c r="U169" s="88"/>
    </row>
    <row r="170" spans="1:21" ht="14.65" customHeight="1">
      <c r="A170" s="146"/>
      <c r="B170" s="162"/>
      <c r="C170" s="78">
        <v>2</v>
      </c>
      <c r="D170" s="22" t="s">
        <v>158</v>
      </c>
      <c r="E170" s="147"/>
      <c r="F170" s="145"/>
      <c r="G170" s="97" t="s">
        <v>29</v>
      </c>
      <c r="H170" s="141"/>
      <c r="I170" s="111">
        <v>30</v>
      </c>
      <c r="J170" s="97">
        <v>40</v>
      </c>
      <c r="K170" s="97"/>
      <c r="L170" s="97">
        <v>30</v>
      </c>
      <c r="M170" s="97"/>
      <c r="N170" s="97"/>
      <c r="O170" s="97">
        <v>40</v>
      </c>
      <c r="P170" s="141"/>
      <c r="Q170" s="97">
        <v>3</v>
      </c>
      <c r="R170" s="97">
        <v>1.4</v>
      </c>
      <c r="S170" s="97">
        <v>1.6</v>
      </c>
      <c r="T170" s="97">
        <v>5</v>
      </c>
      <c r="U170" s="88"/>
    </row>
    <row r="171" spans="1:21" ht="12.75" customHeight="1">
      <c r="A171" s="146">
        <v>4</v>
      </c>
      <c r="B171" s="162"/>
      <c r="C171" s="78">
        <v>2</v>
      </c>
      <c r="D171" s="22" t="s">
        <v>164</v>
      </c>
      <c r="E171" s="151" t="s">
        <v>47</v>
      </c>
      <c r="F171" s="140" t="s">
        <v>27</v>
      </c>
      <c r="G171" s="97" t="s">
        <v>25</v>
      </c>
      <c r="H171" s="141">
        <v>30</v>
      </c>
      <c r="I171" s="111">
        <v>15</v>
      </c>
      <c r="J171" s="97">
        <v>10</v>
      </c>
      <c r="K171" s="97">
        <v>15</v>
      </c>
      <c r="L171" s="97"/>
      <c r="M171" s="97"/>
      <c r="N171" s="97"/>
      <c r="O171" s="97">
        <v>10</v>
      </c>
      <c r="P171" s="155">
        <v>3</v>
      </c>
      <c r="Q171" s="97">
        <v>1</v>
      </c>
      <c r="R171" s="97">
        <v>0.6</v>
      </c>
      <c r="S171" s="97">
        <v>0.4</v>
      </c>
      <c r="T171" s="97">
        <v>0</v>
      </c>
      <c r="U171" s="88"/>
    </row>
    <row r="172" spans="1:21" ht="13.7" customHeight="1">
      <c r="A172" s="146"/>
      <c r="B172" s="163"/>
      <c r="C172" s="78">
        <v>2</v>
      </c>
      <c r="D172" s="22" t="s">
        <v>165</v>
      </c>
      <c r="E172" s="151"/>
      <c r="F172" s="140"/>
      <c r="G172" s="97" t="s">
        <v>29</v>
      </c>
      <c r="H172" s="141"/>
      <c r="I172" s="111">
        <v>15</v>
      </c>
      <c r="J172" s="97">
        <v>25</v>
      </c>
      <c r="K172" s="97"/>
      <c r="L172" s="97">
        <v>15</v>
      </c>
      <c r="M172" s="97"/>
      <c r="N172" s="97"/>
      <c r="O172" s="97">
        <v>25</v>
      </c>
      <c r="P172" s="155"/>
      <c r="Q172" s="97">
        <v>2</v>
      </c>
      <c r="R172" s="97">
        <v>1</v>
      </c>
      <c r="S172" s="97">
        <v>1</v>
      </c>
      <c r="T172" s="97">
        <v>10</v>
      </c>
      <c r="U172" s="88"/>
    </row>
    <row r="173" spans="1:21" ht="12.75" customHeight="1">
      <c r="A173" s="165" t="s">
        <v>119</v>
      </c>
      <c r="B173" s="165"/>
      <c r="C173" s="165"/>
      <c r="D173" s="165"/>
      <c r="E173" s="165"/>
      <c r="F173" s="165"/>
      <c r="G173" s="165"/>
      <c r="H173" s="131">
        <f>SUM(H165:H172)</f>
        <v>210</v>
      </c>
      <c r="I173" s="131">
        <f t="shared" ref="I173:T173" si="11">SUM(I165:I172)</f>
        <v>210</v>
      </c>
      <c r="J173" s="131">
        <f t="shared" si="11"/>
        <v>275</v>
      </c>
      <c r="K173" s="131">
        <f t="shared" si="11"/>
        <v>105</v>
      </c>
      <c r="L173" s="131">
        <f t="shared" si="11"/>
        <v>105</v>
      </c>
      <c r="M173" s="131">
        <f t="shared" si="11"/>
        <v>0</v>
      </c>
      <c r="N173" s="131">
        <f t="shared" si="11"/>
        <v>0</v>
      </c>
      <c r="O173" s="131">
        <f t="shared" si="11"/>
        <v>275</v>
      </c>
      <c r="P173" s="131">
        <f t="shared" si="11"/>
        <v>21</v>
      </c>
      <c r="Q173" s="131">
        <f t="shared" si="11"/>
        <v>21</v>
      </c>
      <c r="R173" s="131">
        <f t="shared" si="11"/>
        <v>10</v>
      </c>
      <c r="S173" s="131">
        <f t="shared" si="11"/>
        <v>11</v>
      </c>
      <c r="T173" s="131">
        <f t="shared" si="11"/>
        <v>40</v>
      </c>
      <c r="U173" s="88"/>
    </row>
    <row r="174" spans="1:21" ht="12.75" customHeight="1">
      <c r="A174" s="51"/>
      <c r="B174" s="42"/>
      <c r="C174" s="42"/>
      <c r="D174" s="52"/>
      <c r="E174" s="53"/>
      <c r="F174" s="54"/>
      <c r="G174" s="103"/>
      <c r="H174" s="55"/>
      <c r="I174" s="56"/>
      <c r="J174" s="56"/>
      <c r="K174" s="56"/>
      <c r="L174" s="56"/>
      <c r="M174" s="57"/>
      <c r="N174" s="57"/>
      <c r="O174" s="56"/>
      <c r="P174" s="58"/>
      <c r="Q174" s="26"/>
      <c r="R174" s="26"/>
      <c r="S174" s="26"/>
      <c r="U174" s="88"/>
    </row>
    <row r="175" spans="1:21" ht="12.75" customHeight="1">
      <c r="A175" s="143" t="s">
        <v>200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88"/>
    </row>
    <row r="176" spans="1:21" ht="12.75" customHeight="1">
      <c r="A176" s="143" t="s">
        <v>212</v>
      </c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88"/>
    </row>
    <row r="177" spans="1:21" ht="12.75" customHeight="1">
      <c r="A177" s="166" t="s">
        <v>5</v>
      </c>
      <c r="B177" s="168" t="s">
        <v>6</v>
      </c>
      <c r="C177" s="168" t="s">
        <v>7</v>
      </c>
      <c r="D177" s="170" t="s">
        <v>116</v>
      </c>
      <c r="E177" s="172" t="s">
        <v>117</v>
      </c>
      <c r="F177" s="157" t="s">
        <v>10</v>
      </c>
      <c r="G177" s="159" t="s">
        <v>11</v>
      </c>
      <c r="H177" s="192" t="s">
        <v>12</v>
      </c>
      <c r="I177" s="192"/>
      <c r="J177" s="192"/>
      <c r="K177" s="192"/>
      <c r="L177" s="192"/>
      <c r="M177" s="192"/>
      <c r="N177" s="192"/>
      <c r="O177" s="192"/>
      <c r="P177" s="193" t="s">
        <v>13</v>
      </c>
      <c r="Q177" s="193"/>
      <c r="R177" s="193"/>
      <c r="S177" s="193"/>
      <c r="T177" s="142" t="s">
        <v>273</v>
      </c>
      <c r="U177" s="88"/>
    </row>
    <row r="178" spans="1:21" ht="12.75" customHeight="1">
      <c r="A178" s="167"/>
      <c r="B178" s="169"/>
      <c r="C178" s="169"/>
      <c r="D178" s="171"/>
      <c r="E178" s="150"/>
      <c r="F178" s="158"/>
      <c r="G178" s="160"/>
      <c r="H178" s="152" t="s">
        <v>14</v>
      </c>
      <c r="I178" s="152"/>
      <c r="J178" s="152"/>
      <c r="K178" s="175" t="s">
        <v>15</v>
      </c>
      <c r="L178" s="175"/>
      <c r="M178" s="175"/>
      <c r="N178" s="175"/>
      <c r="O178" s="175"/>
      <c r="P178" s="209" t="s">
        <v>118</v>
      </c>
      <c r="Q178" s="149" t="s">
        <v>14</v>
      </c>
      <c r="R178" s="150" t="s">
        <v>15</v>
      </c>
      <c r="S178" s="150"/>
      <c r="T178" s="142"/>
      <c r="U178" s="88"/>
    </row>
    <row r="179" spans="1:21" ht="46.5" customHeight="1">
      <c r="A179" s="167"/>
      <c r="B179" s="169"/>
      <c r="C179" s="169"/>
      <c r="D179" s="171"/>
      <c r="E179" s="150"/>
      <c r="F179" s="158"/>
      <c r="G179" s="160"/>
      <c r="H179" s="29" t="s">
        <v>18</v>
      </c>
      <c r="I179" s="30" t="s">
        <v>233</v>
      </c>
      <c r="J179" s="31" t="s">
        <v>20</v>
      </c>
      <c r="K179" s="29" t="s">
        <v>231</v>
      </c>
      <c r="L179" s="29" t="s">
        <v>232</v>
      </c>
      <c r="M179" s="32" t="s">
        <v>229</v>
      </c>
      <c r="N179" s="32" t="s">
        <v>230</v>
      </c>
      <c r="O179" s="34" t="s">
        <v>20</v>
      </c>
      <c r="P179" s="209"/>
      <c r="Q179" s="149"/>
      <c r="R179" s="33" t="s">
        <v>21</v>
      </c>
      <c r="S179" s="34" t="s">
        <v>20</v>
      </c>
      <c r="T179" s="142"/>
      <c r="U179" s="88"/>
    </row>
    <row r="180" spans="1:21" ht="13.7" customHeight="1">
      <c r="A180" s="180">
        <v>1</v>
      </c>
      <c r="B180" s="225" t="s">
        <v>55</v>
      </c>
      <c r="C180" s="79">
        <v>3</v>
      </c>
      <c r="D180" s="68" t="s">
        <v>237</v>
      </c>
      <c r="E180" s="237" t="s">
        <v>217</v>
      </c>
      <c r="F180" s="140" t="s">
        <v>38</v>
      </c>
      <c r="G180" s="97" t="s">
        <v>28</v>
      </c>
      <c r="H180" s="161">
        <v>45</v>
      </c>
      <c r="I180" s="116">
        <v>15</v>
      </c>
      <c r="J180" s="95">
        <v>15</v>
      </c>
      <c r="K180" s="95">
        <v>15</v>
      </c>
      <c r="L180" s="95"/>
      <c r="M180" s="95"/>
      <c r="N180" s="95"/>
      <c r="O180" s="95">
        <v>15</v>
      </c>
      <c r="P180" s="161">
        <v>3</v>
      </c>
      <c r="Q180" s="95">
        <v>1</v>
      </c>
      <c r="R180" s="95">
        <v>0.5</v>
      </c>
      <c r="S180" s="95">
        <v>0.5</v>
      </c>
      <c r="T180" s="98"/>
      <c r="U180" s="88"/>
    </row>
    <row r="181" spans="1:21" ht="12.75" customHeight="1">
      <c r="A181" s="181"/>
      <c r="B181" s="162"/>
      <c r="C181" s="79">
        <v>3</v>
      </c>
      <c r="D181" s="68" t="s">
        <v>238</v>
      </c>
      <c r="E181" s="237"/>
      <c r="F181" s="140"/>
      <c r="G181" s="97" t="s">
        <v>29</v>
      </c>
      <c r="H181" s="161"/>
      <c r="I181" s="116">
        <v>30</v>
      </c>
      <c r="J181" s="95">
        <v>25</v>
      </c>
      <c r="K181" s="95"/>
      <c r="L181" s="95">
        <v>30</v>
      </c>
      <c r="M181" s="95"/>
      <c r="N181" s="95"/>
      <c r="O181" s="95">
        <v>25</v>
      </c>
      <c r="P181" s="161"/>
      <c r="Q181" s="95">
        <v>2</v>
      </c>
      <c r="R181" s="95">
        <v>1.1000000000000001</v>
      </c>
      <c r="S181" s="95">
        <v>0.9</v>
      </c>
      <c r="T181" s="98"/>
      <c r="U181" s="88"/>
    </row>
    <row r="182" spans="1:21" ht="13.7" customHeight="1">
      <c r="A182" s="180">
        <v>2</v>
      </c>
      <c r="B182" s="162"/>
      <c r="C182" s="79">
        <v>3</v>
      </c>
      <c r="D182" s="68" t="s">
        <v>239</v>
      </c>
      <c r="E182" s="237" t="s">
        <v>218</v>
      </c>
      <c r="F182" s="161" t="s">
        <v>38</v>
      </c>
      <c r="G182" s="98" t="s">
        <v>28</v>
      </c>
      <c r="H182" s="176">
        <v>30</v>
      </c>
      <c r="I182" s="116">
        <v>15</v>
      </c>
      <c r="J182" s="117">
        <v>15</v>
      </c>
      <c r="K182" s="117">
        <v>15</v>
      </c>
      <c r="L182" s="117"/>
      <c r="M182" s="117"/>
      <c r="N182" s="117"/>
      <c r="O182" s="117">
        <v>15</v>
      </c>
      <c r="P182" s="176">
        <v>2</v>
      </c>
      <c r="Q182" s="117">
        <v>1</v>
      </c>
      <c r="R182" s="95">
        <v>0.5</v>
      </c>
      <c r="S182" s="95">
        <v>0.5</v>
      </c>
      <c r="T182" s="118"/>
      <c r="U182" s="88"/>
    </row>
    <row r="183" spans="1:21" ht="12.75" customHeight="1">
      <c r="A183" s="181"/>
      <c r="B183" s="163"/>
      <c r="C183" s="79">
        <v>3</v>
      </c>
      <c r="D183" s="68" t="s">
        <v>240</v>
      </c>
      <c r="E183" s="237"/>
      <c r="F183" s="161"/>
      <c r="G183" s="98" t="s">
        <v>29</v>
      </c>
      <c r="H183" s="176"/>
      <c r="I183" s="116">
        <v>15</v>
      </c>
      <c r="J183" s="117">
        <v>15</v>
      </c>
      <c r="K183" s="117"/>
      <c r="L183" s="117">
        <v>15</v>
      </c>
      <c r="M183" s="117"/>
      <c r="N183" s="117"/>
      <c r="O183" s="117">
        <v>15</v>
      </c>
      <c r="P183" s="176"/>
      <c r="Q183" s="117">
        <v>1</v>
      </c>
      <c r="R183" s="95">
        <v>0.5</v>
      </c>
      <c r="S183" s="95">
        <v>0.5</v>
      </c>
      <c r="T183" s="118"/>
      <c r="U183" s="88"/>
    </row>
    <row r="184" spans="1:21" ht="12" customHeight="1">
      <c r="A184" s="146">
        <v>3</v>
      </c>
      <c r="B184" s="225" t="s">
        <v>87</v>
      </c>
      <c r="C184" s="79">
        <v>5</v>
      </c>
      <c r="D184" s="68" t="s">
        <v>261</v>
      </c>
      <c r="E184" s="237" t="s">
        <v>220</v>
      </c>
      <c r="F184" s="140" t="s">
        <v>38</v>
      </c>
      <c r="G184" s="97" t="s">
        <v>28</v>
      </c>
      <c r="H184" s="141">
        <v>45</v>
      </c>
      <c r="I184" s="111">
        <v>15</v>
      </c>
      <c r="J184" s="98">
        <v>15</v>
      </c>
      <c r="K184" s="98">
        <v>15</v>
      </c>
      <c r="L184" s="98"/>
      <c r="M184" s="98"/>
      <c r="N184" s="98"/>
      <c r="O184" s="98">
        <v>15</v>
      </c>
      <c r="P184" s="155">
        <v>3</v>
      </c>
      <c r="Q184" s="98">
        <v>1</v>
      </c>
      <c r="R184" s="98">
        <v>0.5</v>
      </c>
      <c r="S184" s="98">
        <v>0.5</v>
      </c>
      <c r="T184" s="98"/>
      <c r="U184" s="88"/>
    </row>
    <row r="185" spans="1:21" ht="12.75" customHeight="1">
      <c r="A185" s="146"/>
      <c r="B185" s="162"/>
      <c r="C185" s="79">
        <v>5</v>
      </c>
      <c r="D185" s="68" t="s">
        <v>244</v>
      </c>
      <c r="E185" s="237"/>
      <c r="F185" s="140"/>
      <c r="G185" s="97" t="s">
        <v>29</v>
      </c>
      <c r="H185" s="141"/>
      <c r="I185" s="111">
        <v>30</v>
      </c>
      <c r="J185" s="98">
        <v>20</v>
      </c>
      <c r="K185" s="98"/>
      <c r="L185" s="98">
        <v>30</v>
      </c>
      <c r="M185" s="98"/>
      <c r="N185" s="98"/>
      <c r="O185" s="98">
        <v>20</v>
      </c>
      <c r="P185" s="155"/>
      <c r="Q185" s="98">
        <v>2</v>
      </c>
      <c r="R185" s="98">
        <v>1.2</v>
      </c>
      <c r="S185" s="98">
        <v>0.8</v>
      </c>
      <c r="T185" s="98"/>
      <c r="U185" s="88"/>
    </row>
    <row r="186" spans="1:21" ht="22.5" customHeight="1">
      <c r="A186" s="65">
        <v>4</v>
      </c>
      <c r="B186" s="163"/>
      <c r="C186" s="79">
        <v>6</v>
      </c>
      <c r="D186" s="21" t="s">
        <v>288</v>
      </c>
      <c r="E186" s="81" t="s">
        <v>103</v>
      </c>
      <c r="F186" s="84" t="s">
        <v>38</v>
      </c>
      <c r="G186" s="97" t="s">
        <v>29</v>
      </c>
      <c r="H186" s="97">
        <v>15</v>
      </c>
      <c r="I186" s="111">
        <v>15</v>
      </c>
      <c r="J186" s="98">
        <v>25</v>
      </c>
      <c r="K186" s="98"/>
      <c r="L186" s="98">
        <v>15</v>
      </c>
      <c r="M186" s="98"/>
      <c r="N186" s="98"/>
      <c r="O186" s="98">
        <v>25</v>
      </c>
      <c r="P186" s="98">
        <v>2</v>
      </c>
      <c r="Q186" s="98">
        <v>2</v>
      </c>
      <c r="R186" s="98">
        <v>1</v>
      </c>
      <c r="S186" s="98">
        <v>1</v>
      </c>
      <c r="T186" s="98">
        <v>10</v>
      </c>
      <c r="U186" s="88"/>
    </row>
    <row r="187" spans="1:21" ht="15.75" customHeight="1">
      <c r="A187" s="165" t="s">
        <v>119</v>
      </c>
      <c r="B187" s="165"/>
      <c r="C187" s="165"/>
      <c r="D187" s="165"/>
      <c r="E187" s="165"/>
      <c r="F187" s="165"/>
      <c r="G187" s="165"/>
      <c r="H187" s="131">
        <f>SUM(H180:H186)</f>
        <v>135</v>
      </c>
      <c r="I187" s="131">
        <f t="shared" ref="I187:T187" si="12">SUM(I180:I186)</f>
        <v>135</v>
      </c>
      <c r="J187" s="131">
        <f t="shared" si="12"/>
        <v>130</v>
      </c>
      <c r="K187" s="131">
        <f t="shared" si="12"/>
        <v>45</v>
      </c>
      <c r="L187" s="131">
        <f t="shared" si="12"/>
        <v>90</v>
      </c>
      <c r="M187" s="131">
        <f t="shared" si="12"/>
        <v>0</v>
      </c>
      <c r="N187" s="131">
        <f t="shared" si="12"/>
        <v>0</v>
      </c>
      <c r="O187" s="131">
        <f t="shared" si="12"/>
        <v>130</v>
      </c>
      <c r="P187" s="131">
        <f t="shared" si="12"/>
        <v>10</v>
      </c>
      <c r="Q187" s="131">
        <f t="shared" si="12"/>
        <v>10</v>
      </c>
      <c r="R187" s="131">
        <f t="shared" si="12"/>
        <v>5.3</v>
      </c>
      <c r="S187" s="131">
        <f t="shared" si="12"/>
        <v>4.7</v>
      </c>
      <c r="T187" s="131">
        <f t="shared" si="12"/>
        <v>10</v>
      </c>
      <c r="U187" s="88"/>
    </row>
    <row r="188" spans="1:21" ht="12.75" customHeight="1">
      <c r="A188" s="26"/>
      <c r="B188" s="26"/>
      <c r="C188" s="26"/>
      <c r="D188" s="26"/>
      <c r="E188" s="26"/>
      <c r="F188" s="27"/>
      <c r="G188" s="96"/>
      <c r="H188" s="26"/>
      <c r="I188" s="26"/>
      <c r="J188" s="45"/>
      <c r="K188" s="26"/>
      <c r="L188" s="26"/>
      <c r="M188" s="26"/>
      <c r="N188" s="26"/>
      <c r="O188" s="45"/>
      <c r="P188" s="45"/>
      <c r="Q188" s="45"/>
      <c r="R188" s="26"/>
      <c r="S188" s="26"/>
      <c r="U188" s="88"/>
    </row>
    <row r="189" spans="1:21" ht="12.75" customHeight="1">
      <c r="A189" s="143" t="s">
        <v>202</v>
      </c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88"/>
    </row>
    <row r="190" spans="1:21" ht="12.75" customHeight="1">
      <c r="A190" s="143" t="s">
        <v>203</v>
      </c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88"/>
    </row>
    <row r="191" spans="1:21" ht="12.75" customHeight="1">
      <c r="A191" s="167" t="s">
        <v>5</v>
      </c>
      <c r="B191" s="169" t="s">
        <v>6</v>
      </c>
      <c r="C191" s="169" t="s">
        <v>7</v>
      </c>
      <c r="D191" s="171" t="s">
        <v>116</v>
      </c>
      <c r="E191" s="150" t="s">
        <v>117</v>
      </c>
      <c r="F191" s="158" t="s">
        <v>10</v>
      </c>
      <c r="G191" s="160" t="s">
        <v>11</v>
      </c>
      <c r="H191" s="152" t="s">
        <v>12</v>
      </c>
      <c r="I191" s="152"/>
      <c r="J191" s="152"/>
      <c r="K191" s="152"/>
      <c r="L191" s="152"/>
      <c r="M191" s="152"/>
      <c r="N191" s="152"/>
      <c r="O191" s="152"/>
      <c r="P191" s="148" t="s">
        <v>13</v>
      </c>
      <c r="Q191" s="148"/>
      <c r="R191" s="148"/>
      <c r="S191" s="148"/>
      <c r="T191" s="142" t="s">
        <v>273</v>
      </c>
      <c r="U191" s="88"/>
    </row>
    <row r="192" spans="1:21" ht="12.75" customHeight="1">
      <c r="A192" s="167"/>
      <c r="B192" s="169"/>
      <c r="C192" s="169"/>
      <c r="D192" s="171"/>
      <c r="E192" s="150"/>
      <c r="F192" s="158"/>
      <c r="G192" s="160"/>
      <c r="H192" s="152" t="s">
        <v>14</v>
      </c>
      <c r="I192" s="152"/>
      <c r="J192" s="152"/>
      <c r="K192" s="175" t="s">
        <v>15</v>
      </c>
      <c r="L192" s="175"/>
      <c r="M192" s="175"/>
      <c r="N192" s="175"/>
      <c r="O192" s="175"/>
      <c r="P192" s="209" t="s">
        <v>118</v>
      </c>
      <c r="Q192" s="149" t="s">
        <v>14</v>
      </c>
      <c r="R192" s="150" t="s">
        <v>15</v>
      </c>
      <c r="S192" s="150"/>
      <c r="T192" s="142"/>
      <c r="U192" s="88"/>
    </row>
    <row r="193" spans="1:21" ht="41.25" customHeight="1">
      <c r="A193" s="167"/>
      <c r="B193" s="169"/>
      <c r="C193" s="169"/>
      <c r="D193" s="171"/>
      <c r="E193" s="150"/>
      <c r="F193" s="158"/>
      <c r="G193" s="160"/>
      <c r="H193" s="29" t="s">
        <v>18</v>
      </c>
      <c r="I193" s="30" t="s">
        <v>233</v>
      </c>
      <c r="J193" s="31" t="s">
        <v>20</v>
      </c>
      <c r="K193" s="29" t="s">
        <v>231</v>
      </c>
      <c r="L193" s="29" t="s">
        <v>232</v>
      </c>
      <c r="M193" s="32" t="s">
        <v>229</v>
      </c>
      <c r="N193" s="32" t="s">
        <v>230</v>
      </c>
      <c r="O193" s="34" t="s">
        <v>20</v>
      </c>
      <c r="P193" s="209"/>
      <c r="Q193" s="149"/>
      <c r="R193" s="33" t="s">
        <v>21</v>
      </c>
      <c r="S193" s="34" t="s">
        <v>20</v>
      </c>
      <c r="T193" s="142"/>
      <c r="U193" s="88"/>
    </row>
    <row r="194" spans="1:21" ht="13.7" customHeight="1">
      <c r="A194" s="59">
        <v>1</v>
      </c>
      <c r="B194" s="36" t="s">
        <v>22</v>
      </c>
      <c r="C194" s="79">
        <v>2</v>
      </c>
      <c r="D194" s="83" t="s">
        <v>51</v>
      </c>
      <c r="E194" s="76" t="s">
        <v>286</v>
      </c>
      <c r="F194" s="84" t="s">
        <v>52</v>
      </c>
      <c r="G194" s="97" t="s">
        <v>29</v>
      </c>
      <c r="H194" s="97">
        <v>50</v>
      </c>
      <c r="I194" s="111">
        <v>50</v>
      </c>
      <c r="J194" s="97">
        <v>5</v>
      </c>
      <c r="K194" s="97"/>
      <c r="L194" s="97"/>
      <c r="M194" s="97">
        <v>50</v>
      </c>
      <c r="N194" s="97"/>
      <c r="O194" s="97">
        <v>5</v>
      </c>
      <c r="P194" s="97">
        <v>2</v>
      </c>
      <c r="Q194" s="97">
        <v>2</v>
      </c>
      <c r="R194" s="97">
        <v>1.8</v>
      </c>
      <c r="S194" s="97">
        <v>0.2</v>
      </c>
      <c r="T194" s="97">
        <v>0</v>
      </c>
      <c r="U194" s="88"/>
    </row>
    <row r="195" spans="1:21" ht="13.7" customHeight="1">
      <c r="A195" s="165" t="s">
        <v>119</v>
      </c>
      <c r="B195" s="165"/>
      <c r="C195" s="165"/>
      <c r="D195" s="165"/>
      <c r="E195" s="165"/>
      <c r="F195" s="165"/>
      <c r="G195" s="165"/>
      <c r="H195" s="131">
        <f t="shared" ref="H195:T195" si="13">SUM(H194)</f>
        <v>50</v>
      </c>
      <c r="I195" s="131">
        <f t="shared" si="13"/>
        <v>50</v>
      </c>
      <c r="J195" s="131">
        <f t="shared" si="13"/>
        <v>5</v>
      </c>
      <c r="K195" s="131">
        <f t="shared" si="13"/>
        <v>0</v>
      </c>
      <c r="L195" s="131">
        <f t="shared" si="13"/>
        <v>0</v>
      </c>
      <c r="M195" s="131">
        <f t="shared" si="13"/>
        <v>50</v>
      </c>
      <c r="N195" s="131">
        <f t="shared" si="13"/>
        <v>0</v>
      </c>
      <c r="O195" s="131">
        <f t="shared" si="13"/>
        <v>5</v>
      </c>
      <c r="P195" s="131">
        <f t="shared" si="13"/>
        <v>2</v>
      </c>
      <c r="Q195" s="131">
        <f t="shared" si="13"/>
        <v>2</v>
      </c>
      <c r="R195" s="131">
        <f t="shared" si="13"/>
        <v>1.8</v>
      </c>
      <c r="S195" s="131">
        <f t="shared" si="13"/>
        <v>0.2</v>
      </c>
      <c r="T195" s="131">
        <f t="shared" si="13"/>
        <v>0</v>
      </c>
      <c r="U195" s="88"/>
    </row>
    <row r="196" spans="1:21" ht="12.75" customHeight="1">
      <c r="A196" s="26"/>
      <c r="B196" s="26"/>
      <c r="C196" s="26"/>
      <c r="D196" s="26"/>
      <c r="E196" s="26"/>
      <c r="F196" s="27"/>
      <c r="G196" s="96"/>
      <c r="H196" s="26"/>
      <c r="I196" s="26"/>
      <c r="J196" s="45"/>
      <c r="K196" s="26"/>
      <c r="L196" s="26"/>
      <c r="M196" s="26"/>
      <c r="N196" s="26"/>
      <c r="O196" s="45"/>
      <c r="P196" s="45"/>
      <c r="Q196" s="45"/>
      <c r="R196" s="26"/>
      <c r="S196" s="26"/>
      <c r="U196" s="88"/>
    </row>
    <row r="197" spans="1:21" ht="12.75" customHeight="1">
      <c r="A197" s="143" t="s">
        <v>204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88"/>
    </row>
    <row r="198" spans="1:21" ht="12.75" customHeight="1">
      <c r="A198" s="143" t="s">
        <v>205</v>
      </c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88"/>
    </row>
    <row r="199" spans="1:21" ht="12.75" customHeight="1">
      <c r="A199" s="166" t="s">
        <v>5</v>
      </c>
      <c r="B199" s="168" t="s">
        <v>6</v>
      </c>
      <c r="C199" s="168" t="s">
        <v>7</v>
      </c>
      <c r="D199" s="170" t="s">
        <v>116</v>
      </c>
      <c r="E199" s="172" t="s">
        <v>117</v>
      </c>
      <c r="F199" s="157" t="s">
        <v>10</v>
      </c>
      <c r="G199" s="159" t="s">
        <v>11</v>
      </c>
      <c r="H199" s="192" t="s">
        <v>12</v>
      </c>
      <c r="I199" s="192"/>
      <c r="J199" s="192"/>
      <c r="K199" s="192"/>
      <c r="L199" s="192"/>
      <c r="M199" s="192"/>
      <c r="N199" s="192"/>
      <c r="O199" s="192"/>
      <c r="P199" s="236" t="s">
        <v>13</v>
      </c>
      <c r="Q199" s="236"/>
      <c r="R199" s="236"/>
      <c r="S199" s="236"/>
      <c r="T199" s="142" t="s">
        <v>273</v>
      </c>
      <c r="U199" s="88"/>
    </row>
    <row r="200" spans="1:21" ht="12.75" customHeight="1">
      <c r="A200" s="167"/>
      <c r="B200" s="169"/>
      <c r="C200" s="169"/>
      <c r="D200" s="171"/>
      <c r="E200" s="150"/>
      <c r="F200" s="158"/>
      <c r="G200" s="160"/>
      <c r="H200" s="152" t="s">
        <v>14</v>
      </c>
      <c r="I200" s="152"/>
      <c r="J200" s="152"/>
      <c r="K200" s="175" t="s">
        <v>15</v>
      </c>
      <c r="L200" s="175"/>
      <c r="M200" s="175"/>
      <c r="N200" s="175"/>
      <c r="O200" s="175"/>
      <c r="P200" s="209" t="s">
        <v>118</v>
      </c>
      <c r="Q200" s="149" t="s">
        <v>14</v>
      </c>
      <c r="R200" s="150" t="s">
        <v>15</v>
      </c>
      <c r="S200" s="150"/>
      <c r="T200" s="142"/>
      <c r="U200" s="88"/>
    </row>
    <row r="201" spans="1:21" ht="47.25" customHeight="1">
      <c r="A201" s="167"/>
      <c r="B201" s="169"/>
      <c r="C201" s="169"/>
      <c r="D201" s="171"/>
      <c r="E201" s="150"/>
      <c r="F201" s="158"/>
      <c r="G201" s="160"/>
      <c r="H201" s="29" t="s">
        <v>18</v>
      </c>
      <c r="I201" s="30" t="s">
        <v>233</v>
      </c>
      <c r="J201" s="31" t="s">
        <v>20</v>
      </c>
      <c r="K201" s="29" t="s">
        <v>231</v>
      </c>
      <c r="L201" s="29" t="s">
        <v>232</v>
      </c>
      <c r="M201" s="32" t="s">
        <v>229</v>
      </c>
      <c r="N201" s="32" t="s">
        <v>230</v>
      </c>
      <c r="O201" s="34" t="s">
        <v>20</v>
      </c>
      <c r="P201" s="209"/>
      <c r="Q201" s="149"/>
      <c r="R201" s="33" t="s">
        <v>21</v>
      </c>
      <c r="S201" s="34" t="s">
        <v>20</v>
      </c>
      <c r="T201" s="142"/>
      <c r="U201" s="88"/>
    </row>
    <row r="202" spans="1:21" ht="13.7" customHeight="1">
      <c r="A202" s="146">
        <v>1</v>
      </c>
      <c r="B202" s="164" t="s">
        <v>22</v>
      </c>
      <c r="C202" s="79">
        <v>2</v>
      </c>
      <c r="D202" s="22" t="s">
        <v>161</v>
      </c>
      <c r="E202" s="147" t="s">
        <v>42</v>
      </c>
      <c r="F202" s="140" t="s">
        <v>43</v>
      </c>
      <c r="G202" s="97" t="s">
        <v>28</v>
      </c>
      <c r="H202" s="141">
        <v>60</v>
      </c>
      <c r="I202" s="111">
        <v>30</v>
      </c>
      <c r="J202" s="97">
        <v>40</v>
      </c>
      <c r="K202" s="97">
        <v>30</v>
      </c>
      <c r="L202" s="97"/>
      <c r="M202" s="97"/>
      <c r="N202" s="97"/>
      <c r="O202" s="97">
        <v>40</v>
      </c>
      <c r="P202" s="155">
        <v>6</v>
      </c>
      <c r="Q202" s="97">
        <v>3</v>
      </c>
      <c r="R202" s="97">
        <v>1.4</v>
      </c>
      <c r="S202" s="97">
        <v>1.6</v>
      </c>
      <c r="T202" s="97">
        <v>5</v>
      </c>
      <c r="U202" s="88"/>
    </row>
    <row r="203" spans="1:21" ht="13.7" customHeight="1">
      <c r="A203" s="146"/>
      <c r="B203" s="164"/>
      <c r="C203" s="79">
        <v>2</v>
      </c>
      <c r="D203" s="22" t="s">
        <v>162</v>
      </c>
      <c r="E203" s="147"/>
      <c r="F203" s="140"/>
      <c r="G203" s="97" t="s">
        <v>29</v>
      </c>
      <c r="H203" s="141"/>
      <c r="I203" s="111">
        <v>30</v>
      </c>
      <c r="J203" s="97">
        <v>40</v>
      </c>
      <c r="K203" s="97"/>
      <c r="L203" s="97">
        <v>30</v>
      </c>
      <c r="M203" s="97"/>
      <c r="N203" s="97"/>
      <c r="O203" s="97">
        <v>40</v>
      </c>
      <c r="P203" s="155"/>
      <c r="Q203" s="97">
        <v>3</v>
      </c>
      <c r="R203" s="97">
        <v>1.4</v>
      </c>
      <c r="S203" s="97">
        <v>1.6</v>
      </c>
      <c r="T203" s="97">
        <v>5</v>
      </c>
      <c r="U203" s="88"/>
    </row>
    <row r="204" spans="1:21" ht="24" customHeight="1">
      <c r="A204" s="65">
        <v>2</v>
      </c>
      <c r="B204" s="66" t="s">
        <v>55</v>
      </c>
      <c r="C204" s="79">
        <v>3</v>
      </c>
      <c r="D204" s="22" t="s">
        <v>175</v>
      </c>
      <c r="E204" s="81" t="s">
        <v>65</v>
      </c>
      <c r="F204" s="84" t="s">
        <v>43</v>
      </c>
      <c r="G204" s="97" t="s">
        <v>29</v>
      </c>
      <c r="H204" s="97">
        <v>15</v>
      </c>
      <c r="I204" s="111">
        <v>15</v>
      </c>
      <c r="J204" s="97">
        <v>10</v>
      </c>
      <c r="K204" s="97"/>
      <c r="L204" s="97">
        <v>15</v>
      </c>
      <c r="M204" s="97"/>
      <c r="N204" s="97"/>
      <c r="O204" s="97">
        <v>10</v>
      </c>
      <c r="P204" s="97">
        <v>1</v>
      </c>
      <c r="Q204" s="97">
        <v>1</v>
      </c>
      <c r="R204" s="97">
        <v>0.7</v>
      </c>
      <c r="S204" s="97">
        <v>0.3</v>
      </c>
      <c r="T204" s="98">
        <v>5</v>
      </c>
      <c r="U204" s="88"/>
    </row>
    <row r="205" spans="1:21" ht="13.7" customHeight="1">
      <c r="A205" s="165" t="s">
        <v>119</v>
      </c>
      <c r="B205" s="165"/>
      <c r="C205" s="165"/>
      <c r="D205" s="165"/>
      <c r="E205" s="165"/>
      <c r="F205" s="165"/>
      <c r="G205" s="165"/>
      <c r="H205" s="131">
        <f>SUM(H202:H204)</f>
        <v>75</v>
      </c>
      <c r="I205" s="131">
        <f t="shared" ref="I205:T205" si="14">SUM(I202:I204)</f>
        <v>75</v>
      </c>
      <c r="J205" s="131">
        <f t="shared" si="14"/>
        <v>90</v>
      </c>
      <c r="K205" s="131">
        <f t="shared" si="14"/>
        <v>30</v>
      </c>
      <c r="L205" s="131">
        <f t="shared" si="14"/>
        <v>45</v>
      </c>
      <c r="M205" s="131">
        <f t="shared" si="14"/>
        <v>0</v>
      </c>
      <c r="N205" s="131">
        <f t="shared" si="14"/>
        <v>0</v>
      </c>
      <c r="O205" s="131">
        <f t="shared" si="14"/>
        <v>90</v>
      </c>
      <c r="P205" s="131">
        <f t="shared" si="14"/>
        <v>7</v>
      </c>
      <c r="Q205" s="131">
        <f t="shared" si="14"/>
        <v>7</v>
      </c>
      <c r="R205" s="131">
        <f t="shared" si="14"/>
        <v>3.5</v>
      </c>
      <c r="S205" s="131">
        <f t="shared" si="14"/>
        <v>3.5</v>
      </c>
      <c r="T205" s="131">
        <f t="shared" si="14"/>
        <v>15</v>
      </c>
      <c r="U205" s="88"/>
    </row>
    <row r="206" spans="1:21" ht="12.75" customHeight="1">
      <c r="A206" s="26"/>
      <c r="B206" s="26"/>
      <c r="C206" s="26"/>
      <c r="D206" s="26"/>
      <c r="E206" s="26"/>
      <c r="F206" s="27"/>
      <c r="G206" s="96"/>
      <c r="H206" s="26"/>
      <c r="I206" s="26"/>
      <c r="J206" s="45"/>
      <c r="K206" s="26"/>
      <c r="L206" s="26"/>
      <c r="M206" s="26"/>
      <c r="N206" s="26"/>
      <c r="O206" s="45"/>
      <c r="P206" s="45"/>
      <c r="Q206" s="45"/>
      <c r="R206" s="26"/>
      <c r="S206" s="26"/>
      <c r="U206" s="88"/>
    </row>
    <row r="207" spans="1:21" ht="12.75" customHeight="1">
      <c r="A207" s="143" t="s">
        <v>204</v>
      </c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88"/>
    </row>
    <row r="208" spans="1:21" ht="12.75" customHeight="1">
      <c r="A208" s="143" t="s">
        <v>145</v>
      </c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88"/>
    </row>
    <row r="209" spans="1:21" ht="12.75" customHeight="1">
      <c r="A209" s="167" t="s">
        <v>5</v>
      </c>
      <c r="B209" s="169" t="s">
        <v>6</v>
      </c>
      <c r="C209" s="169" t="s">
        <v>7</v>
      </c>
      <c r="D209" s="171" t="s">
        <v>116</v>
      </c>
      <c r="E209" s="150" t="s">
        <v>117</v>
      </c>
      <c r="F209" s="158" t="s">
        <v>10</v>
      </c>
      <c r="G209" s="160" t="s">
        <v>11</v>
      </c>
      <c r="H209" s="152" t="s">
        <v>12</v>
      </c>
      <c r="I209" s="152"/>
      <c r="J209" s="152"/>
      <c r="K209" s="152"/>
      <c r="L209" s="152"/>
      <c r="M209" s="152"/>
      <c r="N209" s="152"/>
      <c r="O209" s="152"/>
      <c r="P209" s="148" t="s">
        <v>13</v>
      </c>
      <c r="Q209" s="148"/>
      <c r="R209" s="148"/>
      <c r="S209" s="148"/>
      <c r="T209" s="142" t="s">
        <v>273</v>
      </c>
      <c r="U209" s="88"/>
    </row>
    <row r="210" spans="1:21" ht="12.75" customHeight="1">
      <c r="A210" s="167"/>
      <c r="B210" s="169"/>
      <c r="C210" s="169"/>
      <c r="D210" s="171"/>
      <c r="E210" s="150"/>
      <c r="F210" s="158"/>
      <c r="G210" s="160"/>
      <c r="H210" s="152" t="s">
        <v>14</v>
      </c>
      <c r="I210" s="152"/>
      <c r="J210" s="152"/>
      <c r="K210" s="175" t="s">
        <v>15</v>
      </c>
      <c r="L210" s="175"/>
      <c r="M210" s="175"/>
      <c r="N210" s="175"/>
      <c r="O210" s="175"/>
      <c r="P210" s="209" t="s">
        <v>17</v>
      </c>
      <c r="Q210" s="149" t="s">
        <v>14</v>
      </c>
      <c r="R210" s="150" t="s">
        <v>15</v>
      </c>
      <c r="S210" s="150"/>
      <c r="T210" s="142"/>
      <c r="U210" s="88"/>
    </row>
    <row r="211" spans="1:21" ht="49.5" customHeight="1">
      <c r="A211" s="167"/>
      <c r="B211" s="169"/>
      <c r="C211" s="169"/>
      <c r="D211" s="171"/>
      <c r="E211" s="150"/>
      <c r="F211" s="158"/>
      <c r="G211" s="160"/>
      <c r="H211" s="29" t="s">
        <v>18</v>
      </c>
      <c r="I211" s="30" t="s">
        <v>233</v>
      </c>
      <c r="J211" s="31" t="s">
        <v>20</v>
      </c>
      <c r="K211" s="29" t="s">
        <v>231</v>
      </c>
      <c r="L211" s="29" t="s">
        <v>232</v>
      </c>
      <c r="M211" s="32" t="s">
        <v>229</v>
      </c>
      <c r="N211" s="32" t="s">
        <v>230</v>
      </c>
      <c r="O211" s="34" t="s">
        <v>20</v>
      </c>
      <c r="P211" s="209"/>
      <c r="Q211" s="149"/>
      <c r="R211" s="33" t="s">
        <v>21</v>
      </c>
      <c r="S211" s="34" t="s">
        <v>20</v>
      </c>
      <c r="T211" s="142"/>
      <c r="U211" s="88"/>
    </row>
    <row r="212" spans="1:21" ht="22.5" customHeight="1">
      <c r="A212" s="65">
        <v>1</v>
      </c>
      <c r="B212" s="225" t="s">
        <v>22</v>
      </c>
      <c r="C212" s="79">
        <v>1</v>
      </c>
      <c r="D212" s="22" t="s">
        <v>156</v>
      </c>
      <c r="E212" s="81" t="s">
        <v>37</v>
      </c>
      <c r="F212" s="84" t="s">
        <v>49</v>
      </c>
      <c r="G212" s="97" t="s">
        <v>29</v>
      </c>
      <c r="H212" s="97">
        <v>30</v>
      </c>
      <c r="I212" s="111">
        <v>30</v>
      </c>
      <c r="J212" s="97">
        <v>40</v>
      </c>
      <c r="K212" s="97"/>
      <c r="L212" s="97">
        <v>30</v>
      </c>
      <c r="M212" s="97"/>
      <c r="N212" s="97"/>
      <c r="O212" s="97">
        <v>40</v>
      </c>
      <c r="P212" s="97">
        <v>3</v>
      </c>
      <c r="Q212" s="97">
        <v>3</v>
      </c>
      <c r="R212" s="97">
        <v>1.4</v>
      </c>
      <c r="S212" s="97">
        <v>1.6</v>
      </c>
      <c r="T212" s="97">
        <v>5</v>
      </c>
      <c r="U212" s="88"/>
    </row>
    <row r="213" spans="1:21" ht="19.350000000000001" customHeight="1">
      <c r="A213" s="65">
        <v>2</v>
      </c>
      <c r="B213" s="162"/>
      <c r="C213" s="79">
        <v>2</v>
      </c>
      <c r="D213" s="22" t="s">
        <v>163</v>
      </c>
      <c r="E213" s="81" t="s">
        <v>46</v>
      </c>
      <c r="F213" s="84" t="s">
        <v>49</v>
      </c>
      <c r="G213" s="97" t="s">
        <v>29</v>
      </c>
      <c r="H213" s="97">
        <v>30</v>
      </c>
      <c r="I213" s="111">
        <v>30</v>
      </c>
      <c r="J213" s="97">
        <v>25</v>
      </c>
      <c r="K213" s="97"/>
      <c r="L213" s="97">
        <v>30</v>
      </c>
      <c r="M213" s="97"/>
      <c r="N213" s="97"/>
      <c r="O213" s="97">
        <v>25</v>
      </c>
      <c r="P213" s="98">
        <v>2</v>
      </c>
      <c r="Q213" s="97">
        <v>2</v>
      </c>
      <c r="R213" s="97">
        <v>1.1000000000000001</v>
      </c>
      <c r="S213" s="97">
        <v>0.9</v>
      </c>
      <c r="T213" s="97"/>
      <c r="U213" s="88"/>
    </row>
    <row r="214" spans="1:21" ht="12.75" customHeight="1">
      <c r="A214" s="65">
        <v>3</v>
      </c>
      <c r="B214" s="163"/>
      <c r="C214" s="79">
        <v>2</v>
      </c>
      <c r="D214" s="22" t="s">
        <v>168</v>
      </c>
      <c r="E214" s="81" t="s">
        <v>50</v>
      </c>
      <c r="F214" s="84" t="s">
        <v>49</v>
      </c>
      <c r="G214" s="97" t="s">
        <v>29</v>
      </c>
      <c r="H214" s="97">
        <v>30</v>
      </c>
      <c r="I214" s="111">
        <v>30</v>
      </c>
      <c r="J214" s="97">
        <v>20</v>
      </c>
      <c r="K214" s="97"/>
      <c r="L214" s="97">
        <v>30</v>
      </c>
      <c r="M214" s="97"/>
      <c r="N214" s="97"/>
      <c r="O214" s="97">
        <v>20</v>
      </c>
      <c r="P214" s="98">
        <v>2</v>
      </c>
      <c r="Q214" s="97">
        <v>2</v>
      </c>
      <c r="R214" s="97">
        <v>1.2</v>
      </c>
      <c r="S214" s="97">
        <v>0.8</v>
      </c>
      <c r="T214" s="97"/>
      <c r="U214" s="88"/>
    </row>
    <row r="215" spans="1:21" ht="12.6" customHeight="1">
      <c r="A215" s="180">
        <v>4</v>
      </c>
      <c r="B215" s="225" t="s">
        <v>55</v>
      </c>
      <c r="C215" s="79">
        <v>3</v>
      </c>
      <c r="D215" s="68" t="s">
        <v>241</v>
      </c>
      <c r="E215" s="184" t="s">
        <v>226</v>
      </c>
      <c r="F215" s="173" t="s">
        <v>49</v>
      </c>
      <c r="G215" s="95" t="s">
        <v>28</v>
      </c>
      <c r="H215" s="173">
        <v>30</v>
      </c>
      <c r="I215" s="116">
        <v>15</v>
      </c>
      <c r="J215" s="95">
        <v>15</v>
      </c>
      <c r="K215" s="95">
        <v>15</v>
      </c>
      <c r="L215" s="119"/>
      <c r="M215" s="69"/>
      <c r="N215" s="69"/>
      <c r="O215" s="95">
        <v>15</v>
      </c>
      <c r="P215" s="173">
        <v>2</v>
      </c>
      <c r="Q215" s="95">
        <v>1</v>
      </c>
      <c r="R215" s="95">
        <v>0.5</v>
      </c>
      <c r="S215" s="95">
        <v>0.5</v>
      </c>
      <c r="T215" s="98"/>
      <c r="U215" s="88"/>
    </row>
    <row r="216" spans="1:21" ht="12.75" customHeight="1">
      <c r="A216" s="181"/>
      <c r="B216" s="162"/>
      <c r="C216" s="79">
        <v>3</v>
      </c>
      <c r="D216" s="68" t="s">
        <v>242</v>
      </c>
      <c r="E216" s="185"/>
      <c r="F216" s="174"/>
      <c r="G216" s="95" t="s">
        <v>29</v>
      </c>
      <c r="H216" s="174"/>
      <c r="I216" s="116">
        <v>15</v>
      </c>
      <c r="J216" s="95">
        <v>15</v>
      </c>
      <c r="K216" s="95"/>
      <c r="L216" s="95">
        <v>15</v>
      </c>
      <c r="M216" s="69"/>
      <c r="N216" s="69"/>
      <c r="O216" s="95">
        <v>15</v>
      </c>
      <c r="P216" s="174"/>
      <c r="Q216" s="95">
        <v>1</v>
      </c>
      <c r="R216" s="95">
        <v>0.5</v>
      </c>
      <c r="S216" s="95">
        <v>0.5</v>
      </c>
      <c r="T216" s="98"/>
      <c r="U216" s="88"/>
    </row>
    <row r="217" spans="1:21" ht="12.75" customHeight="1">
      <c r="A217" s="146">
        <v>5</v>
      </c>
      <c r="B217" s="162"/>
      <c r="C217" s="79">
        <v>4</v>
      </c>
      <c r="D217" s="22" t="s">
        <v>179</v>
      </c>
      <c r="E217" s="147" t="s">
        <v>78</v>
      </c>
      <c r="F217" s="140" t="s">
        <v>49</v>
      </c>
      <c r="G217" s="97" t="s">
        <v>25</v>
      </c>
      <c r="H217" s="141">
        <v>45</v>
      </c>
      <c r="I217" s="111">
        <v>15</v>
      </c>
      <c r="J217" s="98">
        <v>10</v>
      </c>
      <c r="K217" s="98">
        <v>15</v>
      </c>
      <c r="L217" s="98"/>
      <c r="M217" s="98"/>
      <c r="N217" s="98"/>
      <c r="O217" s="98">
        <v>10</v>
      </c>
      <c r="P217" s="155">
        <v>4</v>
      </c>
      <c r="Q217" s="98">
        <v>1</v>
      </c>
      <c r="R217" s="98">
        <v>0.7</v>
      </c>
      <c r="S217" s="98">
        <v>0.3</v>
      </c>
      <c r="T217" s="98">
        <v>5</v>
      </c>
      <c r="U217" s="88"/>
    </row>
    <row r="218" spans="1:21" ht="12.75" customHeight="1">
      <c r="A218" s="146"/>
      <c r="B218" s="162"/>
      <c r="C218" s="79">
        <v>4</v>
      </c>
      <c r="D218" s="22" t="s">
        <v>180</v>
      </c>
      <c r="E218" s="147"/>
      <c r="F218" s="140"/>
      <c r="G218" s="97" t="s">
        <v>29</v>
      </c>
      <c r="H218" s="141"/>
      <c r="I218" s="111">
        <v>30</v>
      </c>
      <c r="J218" s="98">
        <v>40</v>
      </c>
      <c r="K218" s="98"/>
      <c r="L218" s="98">
        <v>30</v>
      </c>
      <c r="M218" s="98"/>
      <c r="N218" s="98"/>
      <c r="O218" s="98">
        <v>40</v>
      </c>
      <c r="P218" s="155"/>
      <c r="Q218" s="98">
        <v>3</v>
      </c>
      <c r="R218" s="98">
        <v>1.5</v>
      </c>
      <c r="S218" s="98">
        <v>1.5</v>
      </c>
      <c r="T218" s="98">
        <v>10</v>
      </c>
      <c r="U218" s="88"/>
    </row>
    <row r="219" spans="1:21" ht="12.75" customHeight="1">
      <c r="A219" s="146">
        <v>6</v>
      </c>
      <c r="B219" s="162"/>
      <c r="C219" s="79">
        <v>4</v>
      </c>
      <c r="D219" s="22" t="s">
        <v>181</v>
      </c>
      <c r="E219" s="147" t="s">
        <v>79</v>
      </c>
      <c r="F219" s="140" t="s">
        <v>49</v>
      </c>
      <c r="G219" s="97" t="s">
        <v>25</v>
      </c>
      <c r="H219" s="141">
        <v>45</v>
      </c>
      <c r="I219" s="111">
        <v>15</v>
      </c>
      <c r="J219" s="98">
        <v>10</v>
      </c>
      <c r="K219" s="98">
        <v>15</v>
      </c>
      <c r="L219" s="98"/>
      <c r="M219" s="98"/>
      <c r="N219" s="98"/>
      <c r="O219" s="98">
        <v>10</v>
      </c>
      <c r="P219" s="155">
        <v>4</v>
      </c>
      <c r="Q219" s="98">
        <v>1</v>
      </c>
      <c r="R219" s="98">
        <v>0.7</v>
      </c>
      <c r="S219" s="98">
        <v>0.3</v>
      </c>
      <c r="T219" s="98">
        <v>5</v>
      </c>
      <c r="U219" s="88"/>
    </row>
    <row r="220" spans="1:21" ht="12.75" customHeight="1">
      <c r="A220" s="146"/>
      <c r="B220" s="162"/>
      <c r="C220" s="79">
        <v>4</v>
      </c>
      <c r="D220" s="22" t="s">
        <v>182</v>
      </c>
      <c r="E220" s="147"/>
      <c r="F220" s="140"/>
      <c r="G220" s="97" t="s">
        <v>29</v>
      </c>
      <c r="H220" s="141"/>
      <c r="I220" s="111">
        <v>30</v>
      </c>
      <c r="J220" s="98">
        <v>40</v>
      </c>
      <c r="K220" s="98"/>
      <c r="L220" s="98">
        <v>30</v>
      </c>
      <c r="M220" s="98"/>
      <c r="N220" s="98"/>
      <c r="O220" s="98">
        <v>40</v>
      </c>
      <c r="P220" s="155"/>
      <c r="Q220" s="98">
        <v>3</v>
      </c>
      <c r="R220" s="98">
        <v>1.5</v>
      </c>
      <c r="S220" s="98">
        <v>1.5</v>
      </c>
      <c r="T220" s="98">
        <v>10</v>
      </c>
      <c r="U220" s="88"/>
    </row>
    <row r="221" spans="1:21" ht="12.75" customHeight="1">
      <c r="A221" s="146">
        <v>7</v>
      </c>
      <c r="B221" s="162"/>
      <c r="C221" s="79">
        <v>4</v>
      </c>
      <c r="D221" s="22" t="s">
        <v>183</v>
      </c>
      <c r="E221" s="147" t="s">
        <v>80</v>
      </c>
      <c r="F221" s="140" t="s">
        <v>49</v>
      </c>
      <c r="G221" s="97" t="s">
        <v>28</v>
      </c>
      <c r="H221" s="141">
        <v>45</v>
      </c>
      <c r="I221" s="111">
        <v>15</v>
      </c>
      <c r="J221" s="98">
        <v>35</v>
      </c>
      <c r="K221" s="98">
        <v>15</v>
      </c>
      <c r="L221" s="98"/>
      <c r="M221" s="98"/>
      <c r="N221" s="98"/>
      <c r="O221" s="98">
        <v>35</v>
      </c>
      <c r="P221" s="155">
        <v>4</v>
      </c>
      <c r="Q221" s="98">
        <v>2</v>
      </c>
      <c r="R221" s="98">
        <v>0.7</v>
      </c>
      <c r="S221" s="98">
        <v>1.3</v>
      </c>
      <c r="T221" s="98">
        <v>5</v>
      </c>
      <c r="U221" s="88"/>
    </row>
    <row r="222" spans="1:21" ht="13.15" customHeight="1">
      <c r="A222" s="146"/>
      <c r="B222" s="162"/>
      <c r="C222" s="79">
        <v>4</v>
      </c>
      <c r="D222" s="22" t="s">
        <v>184</v>
      </c>
      <c r="E222" s="147"/>
      <c r="F222" s="140"/>
      <c r="G222" s="97" t="s">
        <v>29</v>
      </c>
      <c r="H222" s="141"/>
      <c r="I222" s="111">
        <v>30</v>
      </c>
      <c r="J222" s="98">
        <v>20</v>
      </c>
      <c r="K222" s="98"/>
      <c r="L222" s="98">
        <v>30</v>
      </c>
      <c r="M222" s="98"/>
      <c r="N222" s="98"/>
      <c r="O222" s="98">
        <v>20</v>
      </c>
      <c r="P222" s="155"/>
      <c r="Q222" s="98">
        <v>2</v>
      </c>
      <c r="R222" s="98">
        <v>1.2</v>
      </c>
      <c r="S222" s="98">
        <v>0.8</v>
      </c>
      <c r="T222" s="98"/>
      <c r="U222" s="88"/>
    </row>
    <row r="223" spans="1:21" ht="13.15" customHeight="1">
      <c r="A223" s="146">
        <v>8</v>
      </c>
      <c r="B223" s="162"/>
      <c r="C223" s="79">
        <v>4</v>
      </c>
      <c r="D223" s="22" t="s">
        <v>185</v>
      </c>
      <c r="E223" s="147" t="s">
        <v>81</v>
      </c>
      <c r="F223" s="140" t="s">
        <v>49</v>
      </c>
      <c r="G223" s="97" t="s">
        <v>28</v>
      </c>
      <c r="H223" s="141">
        <v>45</v>
      </c>
      <c r="I223" s="111">
        <v>15</v>
      </c>
      <c r="J223" s="98">
        <v>35</v>
      </c>
      <c r="K223" s="98">
        <v>15</v>
      </c>
      <c r="L223" s="98"/>
      <c r="M223" s="98"/>
      <c r="N223" s="98"/>
      <c r="O223" s="98">
        <v>35</v>
      </c>
      <c r="P223" s="155">
        <v>4</v>
      </c>
      <c r="Q223" s="98">
        <v>2</v>
      </c>
      <c r="R223" s="98">
        <v>0.7</v>
      </c>
      <c r="S223" s="98">
        <v>1.3</v>
      </c>
      <c r="T223" s="98">
        <v>5</v>
      </c>
      <c r="U223" s="88"/>
    </row>
    <row r="224" spans="1:21" ht="13.15" customHeight="1">
      <c r="A224" s="146"/>
      <c r="B224" s="162"/>
      <c r="C224" s="79">
        <v>4</v>
      </c>
      <c r="D224" s="22" t="s">
        <v>186</v>
      </c>
      <c r="E224" s="147"/>
      <c r="F224" s="140"/>
      <c r="G224" s="97" t="s">
        <v>29</v>
      </c>
      <c r="H224" s="141"/>
      <c r="I224" s="111">
        <v>30</v>
      </c>
      <c r="J224" s="98">
        <v>20</v>
      </c>
      <c r="K224" s="98"/>
      <c r="L224" s="98">
        <v>30</v>
      </c>
      <c r="M224" s="98"/>
      <c r="N224" s="98"/>
      <c r="O224" s="98">
        <v>20</v>
      </c>
      <c r="P224" s="155"/>
      <c r="Q224" s="98">
        <v>2</v>
      </c>
      <c r="R224" s="98">
        <v>1.2</v>
      </c>
      <c r="S224" s="98">
        <v>0.8</v>
      </c>
      <c r="T224" s="98"/>
      <c r="U224" s="88"/>
    </row>
    <row r="225" spans="1:21" ht="18" customHeight="1">
      <c r="A225" s="146">
        <v>9</v>
      </c>
      <c r="B225" s="162"/>
      <c r="C225" s="79">
        <v>4</v>
      </c>
      <c r="D225" s="22" t="s">
        <v>187</v>
      </c>
      <c r="E225" s="147" t="s">
        <v>82</v>
      </c>
      <c r="F225" s="140" t="s">
        <v>49</v>
      </c>
      <c r="G225" s="97" t="s">
        <v>28</v>
      </c>
      <c r="H225" s="141">
        <v>45</v>
      </c>
      <c r="I225" s="111">
        <v>15</v>
      </c>
      <c r="J225" s="98">
        <v>10</v>
      </c>
      <c r="K225" s="98">
        <v>15</v>
      </c>
      <c r="L225" s="98"/>
      <c r="M225" s="98"/>
      <c r="N225" s="98"/>
      <c r="O225" s="98">
        <v>10</v>
      </c>
      <c r="P225" s="155">
        <v>3</v>
      </c>
      <c r="Q225" s="98">
        <v>1</v>
      </c>
      <c r="R225" s="98">
        <v>0.7</v>
      </c>
      <c r="S225" s="98">
        <v>0.3</v>
      </c>
      <c r="T225" s="98">
        <v>5</v>
      </c>
      <c r="U225" s="88"/>
    </row>
    <row r="226" spans="1:21" ht="20.25" customHeight="1">
      <c r="A226" s="146"/>
      <c r="B226" s="163"/>
      <c r="C226" s="79">
        <v>4</v>
      </c>
      <c r="D226" s="22" t="s">
        <v>188</v>
      </c>
      <c r="E226" s="147"/>
      <c r="F226" s="140"/>
      <c r="G226" s="97" t="s">
        <v>29</v>
      </c>
      <c r="H226" s="141"/>
      <c r="I226" s="111">
        <v>30</v>
      </c>
      <c r="J226" s="98">
        <v>20</v>
      </c>
      <c r="K226" s="98"/>
      <c r="L226" s="98">
        <v>30</v>
      </c>
      <c r="M226" s="98"/>
      <c r="N226" s="98"/>
      <c r="O226" s="98">
        <v>20</v>
      </c>
      <c r="P226" s="155"/>
      <c r="Q226" s="98">
        <v>2</v>
      </c>
      <c r="R226" s="98">
        <v>1.2</v>
      </c>
      <c r="S226" s="98">
        <v>0.8</v>
      </c>
      <c r="T226" s="98"/>
      <c r="U226" s="88"/>
    </row>
    <row r="227" spans="1:21" ht="27" customHeight="1">
      <c r="A227" s="65">
        <v>10</v>
      </c>
      <c r="B227" s="164" t="s">
        <v>87</v>
      </c>
      <c r="C227" s="79">
        <v>5</v>
      </c>
      <c r="D227" s="22" t="s">
        <v>189</v>
      </c>
      <c r="E227" s="81" t="s">
        <v>88</v>
      </c>
      <c r="F227" s="84" t="s">
        <v>49</v>
      </c>
      <c r="G227" s="97" t="s">
        <v>29</v>
      </c>
      <c r="H227" s="97">
        <v>30</v>
      </c>
      <c r="I227" s="111">
        <v>30</v>
      </c>
      <c r="J227" s="97">
        <v>40</v>
      </c>
      <c r="K227" s="97"/>
      <c r="L227" s="97">
        <v>30</v>
      </c>
      <c r="M227" s="97"/>
      <c r="N227" s="97"/>
      <c r="O227" s="97">
        <v>40</v>
      </c>
      <c r="P227" s="97">
        <v>3</v>
      </c>
      <c r="Q227" s="97">
        <v>3</v>
      </c>
      <c r="R227" s="97">
        <v>1.5</v>
      </c>
      <c r="S227" s="97">
        <v>1.5</v>
      </c>
      <c r="T227" s="97">
        <v>10</v>
      </c>
      <c r="U227" s="88"/>
    </row>
    <row r="228" spans="1:21" ht="24" customHeight="1">
      <c r="A228" s="65">
        <v>11</v>
      </c>
      <c r="B228" s="164"/>
      <c r="C228" s="79">
        <v>5</v>
      </c>
      <c r="D228" s="22" t="s">
        <v>190</v>
      </c>
      <c r="E228" s="81" t="s">
        <v>89</v>
      </c>
      <c r="F228" s="84" t="s">
        <v>49</v>
      </c>
      <c r="G228" s="97" t="s">
        <v>29</v>
      </c>
      <c r="H228" s="97">
        <v>30</v>
      </c>
      <c r="I228" s="111">
        <v>30</v>
      </c>
      <c r="J228" s="97">
        <v>40</v>
      </c>
      <c r="K228" s="97"/>
      <c r="L228" s="97">
        <v>30</v>
      </c>
      <c r="M228" s="97"/>
      <c r="N228" s="97"/>
      <c r="O228" s="97">
        <v>40</v>
      </c>
      <c r="P228" s="97">
        <v>3</v>
      </c>
      <c r="Q228" s="97">
        <v>3</v>
      </c>
      <c r="R228" s="97">
        <v>1.5</v>
      </c>
      <c r="S228" s="97">
        <v>1.5</v>
      </c>
      <c r="T228" s="97">
        <v>10</v>
      </c>
      <c r="U228" s="88"/>
    </row>
    <row r="229" spans="1:21" ht="24" customHeight="1">
      <c r="A229" s="65">
        <v>12</v>
      </c>
      <c r="B229" s="164"/>
      <c r="C229" s="79">
        <v>5</v>
      </c>
      <c r="D229" s="22" t="s">
        <v>191</v>
      </c>
      <c r="E229" s="81" t="s">
        <v>90</v>
      </c>
      <c r="F229" s="84" t="s">
        <v>49</v>
      </c>
      <c r="G229" s="97" t="s">
        <v>29</v>
      </c>
      <c r="H229" s="97">
        <v>30</v>
      </c>
      <c r="I229" s="111">
        <v>30</v>
      </c>
      <c r="J229" s="97">
        <v>40</v>
      </c>
      <c r="K229" s="97"/>
      <c r="L229" s="97">
        <v>30</v>
      </c>
      <c r="M229" s="97"/>
      <c r="N229" s="97"/>
      <c r="O229" s="97">
        <v>40</v>
      </c>
      <c r="P229" s="97">
        <v>3</v>
      </c>
      <c r="Q229" s="97">
        <v>3</v>
      </c>
      <c r="R229" s="97">
        <v>1.5</v>
      </c>
      <c r="S229" s="97">
        <v>1.5</v>
      </c>
      <c r="T229" s="97">
        <v>10</v>
      </c>
      <c r="U229" s="88"/>
    </row>
    <row r="230" spans="1:21" ht="22.5" customHeight="1">
      <c r="A230" s="65">
        <v>13</v>
      </c>
      <c r="B230" s="164"/>
      <c r="C230" s="79">
        <v>5</v>
      </c>
      <c r="D230" s="22" t="s">
        <v>192</v>
      </c>
      <c r="E230" s="81" t="s">
        <v>91</v>
      </c>
      <c r="F230" s="84" t="s">
        <v>49</v>
      </c>
      <c r="G230" s="97" t="s">
        <v>29</v>
      </c>
      <c r="H230" s="97">
        <v>30</v>
      </c>
      <c r="I230" s="111">
        <v>30</v>
      </c>
      <c r="J230" s="97">
        <v>40</v>
      </c>
      <c r="K230" s="97"/>
      <c r="L230" s="97">
        <v>30</v>
      </c>
      <c r="M230" s="97"/>
      <c r="N230" s="97"/>
      <c r="O230" s="97">
        <v>40</v>
      </c>
      <c r="P230" s="97">
        <v>3</v>
      </c>
      <c r="Q230" s="97">
        <v>3</v>
      </c>
      <c r="R230" s="97">
        <v>1.5</v>
      </c>
      <c r="S230" s="97">
        <v>1.5</v>
      </c>
      <c r="T230" s="97">
        <v>10</v>
      </c>
      <c r="U230" s="88"/>
    </row>
    <row r="231" spans="1:21" ht="12.75" customHeight="1">
      <c r="A231" s="230" t="s">
        <v>119</v>
      </c>
      <c r="B231" s="231"/>
      <c r="C231" s="231"/>
      <c r="D231" s="231"/>
      <c r="E231" s="231"/>
      <c r="F231" s="231"/>
      <c r="G231" s="232"/>
      <c r="H231" s="131">
        <f>SUM(H212:H230)</f>
        <v>465</v>
      </c>
      <c r="I231" s="131">
        <f>SUM(I212:I230)</f>
        <v>465</v>
      </c>
      <c r="J231" s="131">
        <f>SUM(J212:J230)</f>
        <v>515</v>
      </c>
      <c r="K231" s="131">
        <f>SUM(K215:K230)</f>
        <v>90</v>
      </c>
      <c r="L231" s="131">
        <f>SUM(L212:L230)</f>
        <v>375</v>
      </c>
      <c r="M231" s="131">
        <f>SUM(M215:M230)</f>
        <v>0</v>
      </c>
      <c r="N231" s="131">
        <f>SUM(N215:N230)</f>
        <v>0</v>
      </c>
      <c r="O231" s="131">
        <f t="shared" ref="O231:T231" si="15">SUM(O212:O230)</f>
        <v>515</v>
      </c>
      <c r="P231" s="131">
        <f t="shared" si="15"/>
        <v>40</v>
      </c>
      <c r="Q231" s="131">
        <f t="shared" si="15"/>
        <v>40</v>
      </c>
      <c r="R231" s="131">
        <f t="shared" si="15"/>
        <v>20.799999999999997</v>
      </c>
      <c r="S231" s="131">
        <f t="shared" si="15"/>
        <v>19.200000000000003</v>
      </c>
      <c r="T231" s="131">
        <f t="shared" si="15"/>
        <v>90</v>
      </c>
      <c r="U231" s="88"/>
    </row>
    <row r="232" spans="1:21" ht="12.75" customHeight="1">
      <c r="A232" s="26"/>
      <c r="B232" s="26"/>
      <c r="C232" s="26"/>
      <c r="D232" s="26"/>
      <c r="E232" s="26"/>
      <c r="F232" s="27"/>
      <c r="G232" s="96"/>
      <c r="H232" s="26"/>
      <c r="I232" s="26"/>
      <c r="J232" s="45"/>
      <c r="K232" s="26"/>
      <c r="L232" s="26"/>
      <c r="M232" s="26"/>
      <c r="N232" s="26"/>
      <c r="O232" s="45"/>
      <c r="P232" s="45"/>
      <c r="Q232" s="26"/>
      <c r="R232" s="26"/>
      <c r="S232" s="26"/>
      <c r="U232" s="88"/>
    </row>
    <row r="233" spans="1:21" ht="12.75" customHeight="1">
      <c r="A233" s="143" t="s">
        <v>204</v>
      </c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88"/>
    </row>
    <row r="234" spans="1:21" ht="12.75" customHeight="1">
      <c r="A234" s="143" t="s">
        <v>206</v>
      </c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88"/>
    </row>
    <row r="235" spans="1:21" ht="12.75" customHeight="1">
      <c r="A235" s="166" t="s">
        <v>5</v>
      </c>
      <c r="B235" s="168" t="s">
        <v>6</v>
      </c>
      <c r="C235" s="168" t="s">
        <v>7</v>
      </c>
      <c r="D235" s="170" t="s">
        <v>116</v>
      </c>
      <c r="E235" s="172" t="s">
        <v>117</v>
      </c>
      <c r="F235" s="157" t="s">
        <v>10</v>
      </c>
      <c r="G235" s="159" t="s">
        <v>11</v>
      </c>
      <c r="H235" s="192" t="s">
        <v>12</v>
      </c>
      <c r="I235" s="192"/>
      <c r="J235" s="192"/>
      <c r="K235" s="192"/>
      <c r="L235" s="192"/>
      <c r="M235" s="192"/>
      <c r="N235" s="192"/>
      <c r="O235" s="192"/>
      <c r="P235" s="193" t="s">
        <v>13</v>
      </c>
      <c r="Q235" s="193"/>
      <c r="R235" s="193"/>
      <c r="S235" s="193"/>
      <c r="T235" s="142" t="s">
        <v>273</v>
      </c>
      <c r="U235" s="88"/>
    </row>
    <row r="236" spans="1:21" ht="12.75" customHeight="1">
      <c r="A236" s="167"/>
      <c r="B236" s="169"/>
      <c r="C236" s="169"/>
      <c r="D236" s="171"/>
      <c r="E236" s="150"/>
      <c r="F236" s="158"/>
      <c r="G236" s="160"/>
      <c r="H236" s="152" t="s">
        <v>14</v>
      </c>
      <c r="I236" s="152"/>
      <c r="J236" s="152"/>
      <c r="K236" s="175" t="s">
        <v>15</v>
      </c>
      <c r="L236" s="175"/>
      <c r="M236" s="175"/>
      <c r="N236" s="175"/>
      <c r="O236" s="175"/>
      <c r="P236" s="209" t="s">
        <v>118</v>
      </c>
      <c r="Q236" s="149" t="s">
        <v>14</v>
      </c>
      <c r="R236" s="150" t="s">
        <v>15</v>
      </c>
      <c r="S236" s="150"/>
      <c r="T236" s="142"/>
      <c r="U236" s="88"/>
    </row>
    <row r="237" spans="1:21" ht="60" customHeight="1">
      <c r="A237" s="167"/>
      <c r="B237" s="169"/>
      <c r="C237" s="169"/>
      <c r="D237" s="171"/>
      <c r="E237" s="150"/>
      <c r="F237" s="158"/>
      <c r="G237" s="160"/>
      <c r="H237" s="29" t="s">
        <v>18</v>
      </c>
      <c r="I237" s="30" t="s">
        <v>233</v>
      </c>
      <c r="J237" s="31" t="s">
        <v>20</v>
      </c>
      <c r="K237" s="29" t="s">
        <v>231</v>
      </c>
      <c r="L237" s="29" t="s">
        <v>232</v>
      </c>
      <c r="M237" s="32" t="s">
        <v>229</v>
      </c>
      <c r="N237" s="32" t="s">
        <v>230</v>
      </c>
      <c r="O237" s="34" t="s">
        <v>20</v>
      </c>
      <c r="P237" s="209"/>
      <c r="Q237" s="149"/>
      <c r="R237" s="33" t="s">
        <v>21</v>
      </c>
      <c r="S237" s="34" t="s">
        <v>20</v>
      </c>
      <c r="T237" s="142"/>
      <c r="U237" s="88"/>
    </row>
    <row r="238" spans="1:21" ht="24" customHeight="1">
      <c r="A238" s="35">
        <v>1</v>
      </c>
      <c r="B238" s="164" t="s">
        <v>55</v>
      </c>
      <c r="C238" s="79">
        <v>3</v>
      </c>
      <c r="D238" s="83" t="s">
        <v>70</v>
      </c>
      <c r="E238" s="81" t="s">
        <v>285</v>
      </c>
      <c r="F238" s="84" t="s">
        <v>71</v>
      </c>
      <c r="G238" s="97" t="s">
        <v>29</v>
      </c>
      <c r="H238" s="97">
        <v>25</v>
      </c>
      <c r="I238" s="111">
        <v>25</v>
      </c>
      <c r="J238" s="97">
        <v>25</v>
      </c>
      <c r="K238" s="97"/>
      <c r="L238" s="97"/>
      <c r="M238" s="97">
        <v>25</v>
      </c>
      <c r="N238" s="97"/>
      <c r="O238" s="97">
        <v>25</v>
      </c>
      <c r="P238" s="97">
        <v>2</v>
      </c>
      <c r="Q238" s="97">
        <v>2</v>
      </c>
      <c r="R238" s="97">
        <v>1.1000000000000001</v>
      </c>
      <c r="S238" s="97">
        <v>0.9</v>
      </c>
      <c r="T238" s="98">
        <v>5</v>
      </c>
      <c r="U238" s="88"/>
    </row>
    <row r="239" spans="1:21" ht="20.25" customHeight="1">
      <c r="A239" s="35">
        <v>2</v>
      </c>
      <c r="B239" s="164"/>
      <c r="C239" s="79">
        <v>4</v>
      </c>
      <c r="D239" s="83" t="s">
        <v>83</v>
      </c>
      <c r="E239" s="81" t="s">
        <v>284</v>
      </c>
      <c r="F239" s="84" t="s">
        <v>71</v>
      </c>
      <c r="G239" s="97" t="s">
        <v>29</v>
      </c>
      <c r="H239" s="97">
        <v>25</v>
      </c>
      <c r="I239" s="111">
        <v>25</v>
      </c>
      <c r="J239" s="98">
        <v>25</v>
      </c>
      <c r="K239" s="98"/>
      <c r="L239" s="98"/>
      <c r="M239" s="98">
        <v>25</v>
      </c>
      <c r="N239" s="98"/>
      <c r="O239" s="98">
        <v>25</v>
      </c>
      <c r="P239" s="98">
        <v>2</v>
      </c>
      <c r="Q239" s="98">
        <v>2</v>
      </c>
      <c r="R239" s="98">
        <v>1.1000000000000001</v>
      </c>
      <c r="S239" s="98">
        <v>0.9</v>
      </c>
      <c r="T239" s="98">
        <v>5</v>
      </c>
      <c r="U239" s="88"/>
    </row>
    <row r="240" spans="1:21" ht="13.7" customHeight="1">
      <c r="A240" s="35">
        <v>3</v>
      </c>
      <c r="B240" s="164"/>
      <c r="C240" s="79">
        <v>4</v>
      </c>
      <c r="D240" s="83" t="s">
        <v>84</v>
      </c>
      <c r="E240" s="76" t="s">
        <v>283</v>
      </c>
      <c r="F240" s="84" t="s">
        <v>71</v>
      </c>
      <c r="G240" s="97" t="s">
        <v>29</v>
      </c>
      <c r="H240" s="97">
        <v>50</v>
      </c>
      <c r="I240" s="111">
        <v>50</v>
      </c>
      <c r="J240" s="97">
        <v>10</v>
      </c>
      <c r="K240" s="97"/>
      <c r="L240" s="97"/>
      <c r="M240" s="97">
        <v>50</v>
      </c>
      <c r="N240" s="97"/>
      <c r="O240" s="97">
        <v>10</v>
      </c>
      <c r="P240" s="97">
        <v>2</v>
      </c>
      <c r="Q240" s="97">
        <v>2</v>
      </c>
      <c r="R240" s="97">
        <v>1.7</v>
      </c>
      <c r="S240" s="97">
        <v>0.3</v>
      </c>
      <c r="T240" s="97"/>
      <c r="U240" s="88"/>
    </row>
    <row r="241" spans="1:21" ht="13.7" customHeight="1">
      <c r="A241" s="35">
        <v>4</v>
      </c>
      <c r="B241" s="36" t="s">
        <v>87</v>
      </c>
      <c r="C241" s="79">
        <v>5</v>
      </c>
      <c r="D241" s="83" t="s">
        <v>96</v>
      </c>
      <c r="E241" s="76" t="s">
        <v>286</v>
      </c>
      <c r="F241" s="84" t="s">
        <v>71</v>
      </c>
      <c r="G241" s="97" t="s">
        <v>29</v>
      </c>
      <c r="H241" s="97">
        <v>50</v>
      </c>
      <c r="I241" s="111">
        <v>50</v>
      </c>
      <c r="J241" s="98">
        <v>10</v>
      </c>
      <c r="K241" s="98"/>
      <c r="L241" s="98"/>
      <c r="M241" s="98">
        <v>50</v>
      </c>
      <c r="N241" s="98"/>
      <c r="O241" s="98">
        <v>10</v>
      </c>
      <c r="P241" s="98">
        <v>2</v>
      </c>
      <c r="Q241" s="98">
        <v>2</v>
      </c>
      <c r="R241" s="98">
        <v>1.7</v>
      </c>
      <c r="S241" s="98">
        <v>0.3</v>
      </c>
      <c r="T241" s="98"/>
      <c r="U241" s="88"/>
    </row>
    <row r="242" spans="1:21" s="20" customFormat="1" ht="13.7" customHeight="1">
      <c r="A242" s="165" t="s">
        <v>119</v>
      </c>
      <c r="B242" s="165"/>
      <c r="C242" s="165"/>
      <c r="D242" s="165"/>
      <c r="E242" s="165"/>
      <c r="F242" s="165"/>
      <c r="G242" s="165"/>
      <c r="H242" s="132">
        <f t="shared" ref="H242:T242" si="16">SUM(H238:H241)</f>
        <v>150</v>
      </c>
      <c r="I242" s="132">
        <f t="shared" si="16"/>
        <v>150</v>
      </c>
      <c r="J242" s="132">
        <f t="shared" si="16"/>
        <v>70</v>
      </c>
      <c r="K242" s="132">
        <f t="shared" si="16"/>
        <v>0</v>
      </c>
      <c r="L242" s="132">
        <f t="shared" si="16"/>
        <v>0</v>
      </c>
      <c r="M242" s="132">
        <f t="shared" si="16"/>
        <v>150</v>
      </c>
      <c r="N242" s="132">
        <f t="shared" si="16"/>
        <v>0</v>
      </c>
      <c r="O242" s="132">
        <f t="shared" si="16"/>
        <v>70</v>
      </c>
      <c r="P242" s="132">
        <f t="shared" si="16"/>
        <v>8</v>
      </c>
      <c r="Q242" s="132">
        <f t="shared" si="16"/>
        <v>8</v>
      </c>
      <c r="R242" s="132">
        <f t="shared" si="16"/>
        <v>5.6000000000000005</v>
      </c>
      <c r="S242" s="132">
        <f t="shared" si="16"/>
        <v>2.4</v>
      </c>
      <c r="T242" s="132">
        <f t="shared" si="16"/>
        <v>10</v>
      </c>
    </row>
    <row r="243" spans="1:21" s="8" customFormat="1" ht="13.7" customHeight="1">
      <c r="A243" s="60"/>
      <c r="B243" s="60"/>
      <c r="C243" s="60"/>
      <c r="D243" s="60"/>
      <c r="E243" s="60"/>
      <c r="F243" s="60"/>
      <c r="G243" s="104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92"/>
      <c r="U243" s="88"/>
    </row>
    <row r="244" spans="1:21" ht="12.75" customHeight="1">
      <c r="A244" s="143" t="s">
        <v>207</v>
      </c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88"/>
    </row>
    <row r="245" spans="1:21" ht="12.75" customHeight="1">
      <c r="A245" s="166" t="s">
        <v>5</v>
      </c>
      <c r="B245" s="168" t="s">
        <v>6</v>
      </c>
      <c r="C245" s="168" t="s">
        <v>7</v>
      </c>
      <c r="D245" s="170" t="s">
        <v>116</v>
      </c>
      <c r="E245" s="172" t="s">
        <v>117</v>
      </c>
      <c r="F245" s="157" t="s">
        <v>10</v>
      </c>
      <c r="G245" s="159" t="s">
        <v>11</v>
      </c>
      <c r="H245" s="192" t="s">
        <v>12</v>
      </c>
      <c r="I245" s="192"/>
      <c r="J245" s="192"/>
      <c r="K245" s="192"/>
      <c r="L245" s="192"/>
      <c r="M245" s="192"/>
      <c r="N245" s="192"/>
      <c r="O245" s="192"/>
      <c r="P245" s="193" t="s">
        <v>13</v>
      </c>
      <c r="Q245" s="193"/>
      <c r="R245" s="193"/>
      <c r="S245" s="193"/>
      <c r="T245" s="142" t="s">
        <v>273</v>
      </c>
      <c r="U245" s="88"/>
    </row>
    <row r="246" spans="1:21" ht="12.75" customHeight="1">
      <c r="A246" s="167"/>
      <c r="B246" s="169"/>
      <c r="C246" s="169"/>
      <c r="D246" s="171"/>
      <c r="E246" s="150"/>
      <c r="F246" s="158"/>
      <c r="G246" s="160"/>
      <c r="H246" s="152" t="s">
        <v>14</v>
      </c>
      <c r="I246" s="152"/>
      <c r="J246" s="152"/>
      <c r="K246" s="175" t="s">
        <v>15</v>
      </c>
      <c r="L246" s="175"/>
      <c r="M246" s="175"/>
      <c r="N246" s="175"/>
      <c r="O246" s="175"/>
      <c r="P246" s="209" t="s">
        <v>118</v>
      </c>
      <c r="Q246" s="149" t="s">
        <v>14</v>
      </c>
      <c r="R246" s="150" t="s">
        <v>15</v>
      </c>
      <c r="S246" s="150"/>
      <c r="T246" s="142"/>
      <c r="U246" s="88"/>
    </row>
    <row r="247" spans="1:21" ht="44.25" customHeight="1">
      <c r="A247" s="167"/>
      <c r="B247" s="169"/>
      <c r="C247" s="169"/>
      <c r="D247" s="171"/>
      <c r="E247" s="150"/>
      <c r="F247" s="158"/>
      <c r="G247" s="160"/>
      <c r="H247" s="29" t="s">
        <v>18</v>
      </c>
      <c r="I247" s="30" t="s">
        <v>19</v>
      </c>
      <c r="J247" s="31" t="s">
        <v>20</v>
      </c>
      <c r="K247" s="29" t="s">
        <v>231</v>
      </c>
      <c r="L247" s="29" t="s">
        <v>232</v>
      </c>
      <c r="M247" s="32" t="s">
        <v>229</v>
      </c>
      <c r="N247" s="32" t="s">
        <v>230</v>
      </c>
      <c r="O247" s="34" t="s">
        <v>20</v>
      </c>
      <c r="P247" s="209"/>
      <c r="Q247" s="149"/>
      <c r="R247" s="33" t="s">
        <v>21</v>
      </c>
      <c r="S247" s="34" t="s">
        <v>20</v>
      </c>
      <c r="T247" s="142"/>
      <c r="U247" s="88"/>
    </row>
    <row r="248" spans="1:21" ht="12.75" customHeight="1">
      <c r="A248" s="35">
        <v>1</v>
      </c>
      <c r="B248" s="36" t="s">
        <v>55</v>
      </c>
      <c r="C248" s="79">
        <v>4</v>
      </c>
      <c r="D248" s="22" t="s">
        <v>178</v>
      </c>
      <c r="E248" s="81" t="s">
        <v>76</v>
      </c>
      <c r="F248" s="84" t="s">
        <v>77</v>
      </c>
      <c r="G248" s="97" t="s">
        <v>29</v>
      </c>
      <c r="H248" s="97">
        <v>15</v>
      </c>
      <c r="I248" s="111">
        <v>15</v>
      </c>
      <c r="J248" s="98">
        <v>10</v>
      </c>
      <c r="K248" s="98"/>
      <c r="L248" s="98"/>
      <c r="M248" s="98"/>
      <c r="N248" s="98">
        <v>15</v>
      </c>
      <c r="O248" s="98">
        <v>10</v>
      </c>
      <c r="P248" s="98">
        <v>1</v>
      </c>
      <c r="Q248" s="98">
        <v>1</v>
      </c>
      <c r="R248" s="98">
        <v>0.7</v>
      </c>
      <c r="S248" s="98">
        <v>0.3</v>
      </c>
      <c r="T248" s="98">
        <v>5</v>
      </c>
      <c r="U248" s="88"/>
    </row>
    <row r="249" spans="1:21" ht="12.75" customHeight="1">
      <c r="A249" s="35">
        <v>2</v>
      </c>
      <c r="B249" s="164" t="s">
        <v>87</v>
      </c>
      <c r="C249" s="79">
        <v>5</v>
      </c>
      <c r="D249" s="68" t="s">
        <v>193</v>
      </c>
      <c r="E249" s="81" t="s">
        <v>76</v>
      </c>
      <c r="F249" s="84" t="s">
        <v>77</v>
      </c>
      <c r="G249" s="97" t="s">
        <v>29</v>
      </c>
      <c r="H249" s="97">
        <v>15</v>
      </c>
      <c r="I249" s="111">
        <v>15</v>
      </c>
      <c r="J249" s="98">
        <v>10</v>
      </c>
      <c r="K249" s="98"/>
      <c r="L249" s="98"/>
      <c r="M249" s="98"/>
      <c r="N249" s="98">
        <v>15</v>
      </c>
      <c r="O249" s="98">
        <v>10</v>
      </c>
      <c r="P249" s="98">
        <v>1</v>
      </c>
      <c r="Q249" s="98">
        <v>1</v>
      </c>
      <c r="R249" s="98">
        <v>0.7</v>
      </c>
      <c r="S249" s="98">
        <v>0.3</v>
      </c>
      <c r="T249" s="98">
        <v>5</v>
      </c>
      <c r="U249" s="88"/>
    </row>
    <row r="250" spans="1:21" ht="12.75" customHeight="1">
      <c r="A250" s="35">
        <v>3</v>
      </c>
      <c r="B250" s="164"/>
      <c r="C250" s="79">
        <v>6</v>
      </c>
      <c r="D250" s="83" t="s">
        <v>196</v>
      </c>
      <c r="E250" s="81" t="s">
        <v>76</v>
      </c>
      <c r="F250" s="84" t="s">
        <v>77</v>
      </c>
      <c r="G250" s="97" t="s">
        <v>29</v>
      </c>
      <c r="H250" s="97">
        <v>15</v>
      </c>
      <c r="I250" s="111">
        <v>15</v>
      </c>
      <c r="J250" s="98">
        <v>25</v>
      </c>
      <c r="K250" s="98"/>
      <c r="L250" s="98"/>
      <c r="M250" s="98"/>
      <c r="N250" s="98">
        <v>15</v>
      </c>
      <c r="O250" s="98">
        <v>25</v>
      </c>
      <c r="P250" s="98">
        <v>2</v>
      </c>
      <c r="Q250" s="98">
        <v>2</v>
      </c>
      <c r="R250" s="98">
        <v>1.1000000000000001</v>
      </c>
      <c r="S250" s="98">
        <v>0.9</v>
      </c>
      <c r="T250" s="98">
        <v>15</v>
      </c>
      <c r="U250" s="88"/>
    </row>
    <row r="251" spans="1:21" ht="12.75" customHeight="1">
      <c r="A251" s="35">
        <v>4</v>
      </c>
      <c r="B251" s="164"/>
      <c r="C251" s="79">
        <v>6</v>
      </c>
      <c r="D251" s="83" t="s">
        <v>104</v>
      </c>
      <c r="E251" s="25" t="s">
        <v>105</v>
      </c>
      <c r="F251" s="84" t="s">
        <v>77</v>
      </c>
      <c r="G251" s="97"/>
      <c r="H251" s="97">
        <v>0</v>
      </c>
      <c r="I251" s="111">
        <v>0</v>
      </c>
      <c r="J251" s="97">
        <v>300</v>
      </c>
      <c r="K251" s="97"/>
      <c r="L251" s="97"/>
      <c r="M251" s="97"/>
      <c r="N251" s="97"/>
      <c r="O251" s="97">
        <v>300</v>
      </c>
      <c r="P251" s="97">
        <v>10</v>
      </c>
      <c r="Q251" s="97">
        <v>10</v>
      </c>
      <c r="R251" s="97">
        <v>0</v>
      </c>
      <c r="S251" s="97">
        <v>10</v>
      </c>
      <c r="T251" s="97"/>
      <c r="U251" s="88"/>
    </row>
    <row r="252" spans="1:21" ht="12.75" customHeight="1">
      <c r="A252" s="165" t="s">
        <v>119</v>
      </c>
      <c r="B252" s="165"/>
      <c r="C252" s="165"/>
      <c r="D252" s="165"/>
      <c r="E252" s="165"/>
      <c r="F252" s="165"/>
      <c r="G252" s="165"/>
      <c r="H252" s="131">
        <f t="shared" ref="H252:T252" si="17">SUM(H248:H251)</f>
        <v>45</v>
      </c>
      <c r="I252" s="131">
        <f t="shared" si="17"/>
        <v>45</v>
      </c>
      <c r="J252" s="131">
        <f t="shared" si="17"/>
        <v>345</v>
      </c>
      <c r="K252" s="131">
        <f t="shared" si="17"/>
        <v>0</v>
      </c>
      <c r="L252" s="131">
        <f t="shared" si="17"/>
        <v>0</v>
      </c>
      <c r="M252" s="131">
        <f t="shared" si="17"/>
        <v>0</v>
      </c>
      <c r="N252" s="131">
        <f t="shared" si="17"/>
        <v>45</v>
      </c>
      <c r="O252" s="131">
        <f t="shared" si="17"/>
        <v>345</v>
      </c>
      <c r="P252" s="131">
        <f t="shared" si="17"/>
        <v>14</v>
      </c>
      <c r="Q252" s="131">
        <f t="shared" si="17"/>
        <v>14</v>
      </c>
      <c r="R252" s="131">
        <f t="shared" si="17"/>
        <v>2.5</v>
      </c>
      <c r="S252" s="131">
        <f t="shared" si="17"/>
        <v>11.5</v>
      </c>
      <c r="T252" s="131">
        <f t="shared" si="17"/>
        <v>25</v>
      </c>
      <c r="U252" s="88"/>
    </row>
    <row r="253" spans="1:21" ht="12.75" customHeight="1">
      <c r="A253" s="26"/>
      <c r="B253" s="26"/>
      <c r="C253" s="26"/>
      <c r="D253" s="26"/>
      <c r="E253" s="26"/>
      <c r="F253" s="27"/>
      <c r="G253" s="96"/>
      <c r="H253" s="26"/>
      <c r="I253" s="26"/>
      <c r="J253" s="45"/>
      <c r="K253" s="26"/>
      <c r="L253" s="26"/>
      <c r="M253" s="26"/>
      <c r="N253" s="26"/>
      <c r="O253" s="45"/>
      <c r="P253" s="45"/>
      <c r="Q253" s="26"/>
      <c r="R253" s="26"/>
      <c r="S253" s="26"/>
      <c r="U253" s="88"/>
    </row>
    <row r="254" spans="1:21" ht="12.75" customHeight="1">
      <c r="A254" s="143" t="s">
        <v>214</v>
      </c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88"/>
    </row>
    <row r="255" spans="1:21" ht="12.75" customHeight="1">
      <c r="A255" s="166" t="s">
        <v>5</v>
      </c>
      <c r="B255" s="168" t="s">
        <v>6</v>
      </c>
      <c r="C255" s="168" t="s">
        <v>7</v>
      </c>
      <c r="D255" s="170" t="s">
        <v>116</v>
      </c>
      <c r="E255" s="172" t="s">
        <v>117</v>
      </c>
      <c r="F255" s="157" t="s">
        <v>10</v>
      </c>
      <c r="G255" s="159" t="s">
        <v>11</v>
      </c>
      <c r="H255" s="192" t="s">
        <v>12</v>
      </c>
      <c r="I255" s="192"/>
      <c r="J255" s="192"/>
      <c r="K255" s="192"/>
      <c r="L255" s="192"/>
      <c r="M255" s="192"/>
      <c r="N255" s="192"/>
      <c r="O255" s="192"/>
      <c r="P255" s="193" t="s">
        <v>13</v>
      </c>
      <c r="Q255" s="193"/>
      <c r="R255" s="193"/>
      <c r="S255" s="193"/>
      <c r="T255" s="142" t="s">
        <v>273</v>
      </c>
      <c r="U255" s="88"/>
    </row>
    <row r="256" spans="1:21" ht="12.75" customHeight="1">
      <c r="A256" s="167"/>
      <c r="B256" s="169"/>
      <c r="C256" s="169"/>
      <c r="D256" s="171"/>
      <c r="E256" s="150"/>
      <c r="F256" s="158"/>
      <c r="G256" s="160"/>
      <c r="H256" s="152" t="s">
        <v>14</v>
      </c>
      <c r="I256" s="152"/>
      <c r="J256" s="152"/>
      <c r="K256" s="175" t="s">
        <v>15</v>
      </c>
      <c r="L256" s="175"/>
      <c r="M256" s="175"/>
      <c r="N256" s="175"/>
      <c r="O256" s="175"/>
      <c r="P256" s="209" t="s">
        <v>118</v>
      </c>
      <c r="Q256" s="149" t="s">
        <v>14</v>
      </c>
      <c r="R256" s="150" t="s">
        <v>15</v>
      </c>
      <c r="S256" s="150"/>
      <c r="T256" s="142"/>
      <c r="U256" s="88"/>
    </row>
    <row r="257" spans="1:21" ht="51" customHeight="1">
      <c r="A257" s="167"/>
      <c r="B257" s="169"/>
      <c r="C257" s="169"/>
      <c r="D257" s="171"/>
      <c r="E257" s="150"/>
      <c r="F257" s="158"/>
      <c r="G257" s="160"/>
      <c r="H257" s="29" t="s">
        <v>18</v>
      </c>
      <c r="I257" s="30" t="s">
        <v>233</v>
      </c>
      <c r="J257" s="31" t="s">
        <v>20</v>
      </c>
      <c r="K257" s="29" t="s">
        <v>231</v>
      </c>
      <c r="L257" s="29" t="s">
        <v>232</v>
      </c>
      <c r="M257" s="32" t="s">
        <v>229</v>
      </c>
      <c r="N257" s="32" t="s">
        <v>230</v>
      </c>
      <c r="O257" s="34" t="s">
        <v>20</v>
      </c>
      <c r="P257" s="209"/>
      <c r="Q257" s="149"/>
      <c r="R257" s="33" t="s">
        <v>21</v>
      </c>
      <c r="S257" s="34" t="s">
        <v>20</v>
      </c>
      <c r="T257" s="142"/>
      <c r="U257" s="88"/>
    </row>
    <row r="258" spans="1:21" ht="12.75" customHeight="1">
      <c r="A258" s="35">
        <v>1</v>
      </c>
      <c r="B258" s="225" t="s">
        <v>22</v>
      </c>
      <c r="C258" s="79">
        <v>1</v>
      </c>
      <c r="D258" s="21" t="s">
        <v>146</v>
      </c>
      <c r="E258" s="81" t="s">
        <v>23</v>
      </c>
      <c r="F258" s="84" t="s">
        <v>35</v>
      </c>
      <c r="G258" s="97" t="s">
        <v>25</v>
      </c>
      <c r="H258" s="97">
        <v>15</v>
      </c>
      <c r="I258" s="111">
        <v>15</v>
      </c>
      <c r="J258" s="97">
        <v>10</v>
      </c>
      <c r="K258" s="97">
        <v>15</v>
      </c>
      <c r="L258" s="97"/>
      <c r="M258" s="97"/>
      <c r="N258" s="97"/>
      <c r="O258" s="97">
        <v>10</v>
      </c>
      <c r="P258" s="97">
        <v>1</v>
      </c>
      <c r="Q258" s="97">
        <v>1</v>
      </c>
      <c r="R258" s="97">
        <v>0.6</v>
      </c>
      <c r="S258" s="97">
        <v>0.4</v>
      </c>
      <c r="T258" s="97"/>
      <c r="U258" s="88"/>
    </row>
    <row r="259" spans="1:21" ht="12.75" customHeight="1">
      <c r="A259" s="146">
        <v>2</v>
      </c>
      <c r="B259" s="162"/>
      <c r="C259" s="79">
        <v>1</v>
      </c>
      <c r="D259" s="21" t="s">
        <v>149</v>
      </c>
      <c r="E259" s="147" t="s">
        <v>30</v>
      </c>
      <c r="F259" s="140" t="s">
        <v>35</v>
      </c>
      <c r="G259" s="97" t="s">
        <v>28</v>
      </c>
      <c r="H259" s="141">
        <v>60</v>
      </c>
      <c r="I259" s="111">
        <v>30</v>
      </c>
      <c r="J259" s="97">
        <v>40</v>
      </c>
      <c r="K259" s="97">
        <v>30</v>
      </c>
      <c r="L259" s="97"/>
      <c r="M259" s="97"/>
      <c r="N259" s="97"/>
      <c r="O259" s="97">
        <v>40</v>
      </c>
      <c r="P259" s="141">
        <v>6</v>
      </c>
      <c r="Q259" s="97">
        <v>3</v>
      </c>
      <c r="R259" s="97">
        <v>1.4</v>
      </c>
      <c r="S259" s="97">
        <v>1.6</v>
      </c>
      <c r="T259" s="97">
        <v>5</v>
      </c>
      <c r="U259" s="88"/>
    </row>
    <row r="260" spans="1:21" ht="12.75" customHeight="1">
      <c r="A260" s="146"/>
      <c r="B260" s="162"/>
      <c r="C260" s="79">
        <v>1</v>
      </c>
      <c r="D260" s="21" t="s">
        <v>150</v>
      </c>
      <c r="E260" s="147"/>
      <c r="F260" s="140"/>
      <c r="G260" s="97" t="s">
        <v>29</v>
      </c>
      <c r="H260" s="141"/>
      <c r="I260" s="111">
        <v>30</v>
      </c>
      <c r="J260" s="97">
        <v>40</v>
      </c>
      <c r="K260" s="97"/>
      <c r="L260" s="97">
        <v>30</v>
      </c>
      <c r="M260" s="97"/>
      <c r="N260" s="97"/>
      <c r="O260" s="97">
        <v>40</v>
      </c>
      <c r="P260" s="141"/>
      <c r="Q260" s="97">
        <v>3</v>
      </c>
      <c r="R260" s="97">
        <v>1.4</v>
      </c>
      <c r="S260" s="97">
        <v>1.6</v>
      </c>
      <c r="T260" s="97">
        <v>5</v>
      </c>
      <c r="U260" s="88"/>
    </row>
    <row r="261" spans="1:21" ht="12.75" customHeight="1">
      <c r="A261" s="146">
        <v>3</v>
      </c>
      <c r="B261" s="162"/>
      <c r="C261" s="79">
        <v>1</v>
      </c>
      <c r="D261" s="22" t="s">
        <v>153</v>
      </c>
      <c r="E261" s="147" t="s">
        <v>32</v>
      </c>
      <c r="F261" s="140" t="s">
        <v>35</v>
      </c>
      <c r="G261" s="97" t="s">
        <v>28</v>
      </c>
      <c r="H261" s="141">
        <v>30</v>
      </c>
      <c r="I261" s="111">
        <v>15</v>
      </c>
      <c r="J261" s="97">
        <v>25</v>
      </c>
      <c r="K261" s="97">
        <v>15</v>
      </c>
      <c r="L261" s="97"/>
      <c r="M261" s="97"/>
      <c r="N261" s="97"/>
      <c r="O261" s="97">
        <v>25</v>
      </c>
      <c r="P261" s="141">
        <v>4</v>
      </c>
      <c r="Q261" s="97">
        <v>2</v>
      </c>
      <c r="R261" s="97">
        <v>1</v>
      </c>
      <c r="S261" s="97">
        <v>1</v>
      </c>
      <c r="T261" s="97">
        <v>10</v>
      </c>
      <c r="U261" s="88"/>
    </row>
    <row r="262" spans="1:21" ht="14.65" customHeight="1">
      <c r="A262" s="146"/>
      <c r="B262" s="162"/>
      <c r="C262" s="79">
        <v>1</v>
      </c>
      <c r="D262" s="22" t="s">
        <v>154</v>
      </c>
      <c r="E262" s="147"/>
      <c r="F262" s="140"/>
      <c r="G262" s="97" t="s">
        <v>29</v>
      </c>
      <c r="H262" s="141"/>
      <c r="I262" s="111">
        <v>15</v>
      </c>
      <c r="J262" s="97">
        <v>25</v>
      </c>
      <c r="K262" s="97"/>
      <c r="L262" s="97">
        <v>15</v>
      </c>
      <c r="M262" s="97"/>
      <c r="N262" s="97"/>
      <c r="O262" s="97">
        <v>25</v>
      </c>
      <c r="P262" s="141"/>
      <c r="Q262" s="97">
        <v>2</v>
      </c>
      <c r="R262" s="97">
        <v>1</v>
      </c>
      <c r="S262" s="97">
        <v>1</v>
      </c>
      <c r="T262" s="97">
        <v>10</v>
      </c>
      <c r="U262" s="88"/>
    </row>
    <row r="263" spans="1:21" ht="27.75" customHeight="1">
      <c r="A263" s="35">
        <v>4</v>
      </c>
      <c r="B263" s="162"/>
      <c r="C263" s="79">
        <v>1</v>
      </c>
      <c r="D263" s="83" t="s">
        <v>33</v>
      </c>
      <c r="E263" s="81" t="s">
        <v>34</v>
      </c>
      <c r="F263" s="84" t="s">
        <v>35</v>
      </c>
      <c r="G263" s="97" t="s">
        <v>25</v>
      </c>
      <c r="H263" s="97">
        <v>15</v>
      </c>
      <c r="I263" s="111">
        <v>15</v>
      </c>
      <c r="J263" s="97">
        <v>10</v>
      </c>
      <c r="K263" s="97">
        <v>15</v>
      </c>
      <c r="L263" s="97"/>
      <c r="M263" s="97"/>
      <c r="N263" s="97"/>
      <c r="O263" s="97">
        <v>10</v>
      </c>
      <c r="P263" s="97">
        <v>1</v>
      </c>
      <c r="Q263" s="97">
        <v>1</v>
      </c>
      <c r="R263" s="97">
        <v>0.6</v>
      </c>
      <c r="S263" s="97">
        <v>0.4</v>
      </c>
      <c r="T263" s="97"/>
      <c r="U263" s="88"/>
    </row>
    <row r="264" spans="1:21" ht="21" customHeight="1">
      <c r="A264" s="35">
        <v>5</v>
      </c>
      <c r="B264" s="162"/>
      <c r="C264" s="79">
        <v>1</v>
      </c>
      <c r="D264" s="22" t="s">
        <v>155</v>
      </c>
      <c r="E264" s="81" t="s">
        <v>36</v>
      </c>
      <c r="F264" s="84" t="s">
        <v>35</v>
      </c>
      <c r="G264" s="97" t="s">
        <v>29</v>
      </c>
      <c r="H264" s="97">
        <v>30</v>
      </c>
      <c r="I264" s="111">
        <v>30</v>
      </c>
      <c r="J264" s="97">
        <v>40</v>
      </c>
      <c r="K264" s="97"/>
      <c r="L264" s="97">
        <v>30</v>
      </c>
      <c r="M264" s="97"/>
      <c r="N264" s="97"/>
      <c r="O264" s="97">
        <v>40</v>
      </c>
      <c r="P264" s="97">
        <v>3</v>
      </c>
      <c r="Q264" s="97">
        <v>3</v>
      </c>
      <c r="R264" s="97">
        <v>1.4</v>
      </c>
      <c r="S264" s="97">
        <v>1.6</v>
      </c>
      <c r="T264" s="97">
        <v>5</v>
      </c>
      <c r="U264" s="88"/>
    </row>
    <row r="265" spans="1:21" ht="12.75" customHeight="1">
      <c r="A265" s="35">
        <v>6</v>
      </c>
      <c r="B265" s="163"/>
      <c r="C265" s="79">
        <v>2</v>
      </c>
      <c r="D265" s="83" t="s">
        <v>44</v>
      </c>
      <c r="E265" s="81" t="s">
        <v>45</v>
      </c>
      <c r="F265" s="84" t="s">
        <v>35</v>
      </c>
      <c r="G265" s="97" t="s">
        <v>29</v>
      </c>
      <c r="H265" s="97">
        <v>30</v>
      </c>
      <c r="I265" s="111">
        <v>30</v>
      </c>
      <c r="J265" s="97">
        <v>15</v>
      </c>
      <c r="K265" s="97"/>
      <c r="L265" s="97">
        <v>30</v>
      </c>
      <c r="M265" s="97"/>
      <c r="N265" s="97"/>
      <c r="O265" s="97">
        <v>15</v>
      </c>
      <c r="P265" s="98">
        <v>2</v>
      </c>
      <c r="Q265" s="97">
        <v>2</v>
      </c>
      <c r="R265" s="97">
        <v>1.4</v>
      </c>
      <c r="S265" s="97">
        <v>0.6</v>
      </c>
      <c r="T265" s="97">
        <v>5</v>
      </c>
      <c r="U265" s="88"/>
    </row>
    <row r="266" spans="1:21" ht="12.75" customHeight="1">
      <c r="A266" s="35">
        <v>7</v>
      </c>
      <c r="B266" s="164" t="s">
        <v>55</v>
      </c>
      <c r="C266" s="79">
        <v>3</v>
      </c>
      <c r="D266" s="77" t="s">
        <v>58</v>
      </c>
      <c r="E266" s="81" t="s">
        <v>45</v>
      </c>
      <c r="F266" s="84" t="s">
        <v>35</v>
      </c>
      <c r="G266" s="97" t="s">
        <v>29</v>
      </c>
      <c r="H266" s="97">
        <v>30</v>
      </c>
      <c r="I266" s="111">
        <v>30</v>
      </c>
      <c r="J266" s="97">
        <v>15</v>
      </c>
      <c r="K266" s="97"/>
      <c r="L266" s="97">
        <v>30</v>
      </c>
      <c r="M266" s="97"/>
      <c r="N266" s="97"/>
      <c r="O266" s="97">
        <v>15</v>
      </c>
      <c r="P266" s="98">
        <v>2</v>
      </c>
      <c r="Q266" s="97">
        <v>2</v>
      </c>
      <c r="R266" s="97">
        <v>1.4</v>
      </c>
      <c r="S266" s="97">
        <v>0.6</v>
      </c>
      <c r="T266" s="97">
        <v>5</v>
      </c>
      <c r="U266" s="88"/>
    </row>
    <row r="267" spans="1:21" ht="12.75" customHeight="1">
      <c r="A267" s="35">
        <v>8</v>
      </c>
      <c r="B267" s="164"/>
      <c r="C267" s="79">
        <v>3</v>
      </c>
      <c r="D267" s="77" t="s">
        <v>59</v>
      </c>
      <c r="E267" s="81" t="s">
        <v>60</v>
      </c>
      <c r="F267" s="84" t="s">
        <v>35</v>
      </c>
      <c r="G267" s="97" t="s">
        <v>29</v>
      </c>
      <c r="H267" s="97">
        <v>30</v>
      </c>
      <c r="I267" s="111">
        <v>30</v>
      </c>
      <c r="J267" s="97">
        <v>20</v>
      </c>
      <c r="K267" s="97"/>
      <c r="L267" s="97">
        <v>30</v>
      </c>
      <c r="M267" s="97"/>
      <c r="N267" s="97"/>
      <c r="O267" s="97">
        <v>20</v>
      </c>
      <c r="P267" s="98">
        <v>2</v>
      </c>
      <c r="Q267" s="97">
        <v>2</v>
      </c>
      <c r="R267" s="97">
        <v>1.2</v>
      </c>
      <c r="S267" s="97">
        <v>0.8</v>
      </c>
      <c r="T267" s="97"/>
      <c r="U267" s="88"/>
    </row>
    <row r="268" spans="1:21" ht="12.75" customHeight="1">
      <c r="A268" s="35">
        <v>9</v>
      </c>
      <c r="B268" s="164"/>
      <c r="C268" s="79">
        <v>3</v>
      </c>
      <c r="D268" s="77" t="s">
        <v>61</v>
      </c>
      <c r="E268" s="81" t="s">
        <v>62</v>
      </c>
      <c r="F268" s="84" t="s">
        <v>35</v>
      </c>
      <c r="G268" s="97" t="s">
        <v>29</v>
      </c>
      <c r="H268" s="97">
        <v>30</v>
      </c>
      <c r="I268" s="111">
        <v>30</v>
      </c>
      <c r="J268" s="97">
        <v>0</v>
      </c>
      <c r="K268" s="97"/>
      <c r="L268" s="97">
        <v>30</v>
      </c>
      <c r="M268" s="97"/>
      <c r="N268" s="97"/>
      <c r="O268" s="97">
        <v>0</v>
      </c>
      <c r="P268" s="97">
        <v>1</v>
      </c>
      <c r="Q268" s="97">
        <v>1</v>
      </c>
      <c r="R268" s="97">
        <v>1</v>
      </c>
      <c r="S268" s="97">
        <v>0</v>
      </c>
      <c r="T268" s="98"/>
      <c r="U268" s="88"/>
    </row>
    <row r="269" spans="1:21" ht="12.75" customHeight="1">
      <c r="A269" s="35">
        <v>10</v>
      </c>
      <c r="B269" s="164"/>
      <c r="C269" s="79">
        <v>4</v>
      </c>
      <c r="D269" s="83" t="s">
        <v>74</v>
      </c>
      <c r="E269" s="81" t="s">
        <v>45</v>
      </c>
      <c r="F269" s="84" t="s">
        <v>35</v>
      </c>
      <c r="G269" s="97" t="s">
        <v>29</v>
      </c>
      <c r="H269" s="97">
        <v>30</v>
      </c>
      <c r="I269" s="111">
        <v>30</v>
      </c>
      <c r="J269" s="98">
        <v>15</v>
      </c>
      <c r="K269" s="98"/>
      <c r="L269" s="98">
        <v>30</v>
      </c>
      <c r="M269" s="98"/>
      <c r="N269" s="98"/>
      <c r="O269" s="98">
        <v>15</v>
      </c>
      <c r="P269" s="98">
        <v>2</v>
      </c>
      <c r="Q269" s="98">
        <v>2</v>
      </c>
      <c r="R269" s="98">
        <v>1.4</v>
      </c>
      <c r="S269" s="98">
        <v>0.6</v>
      </c>
      <c r="T269" s="97">
        <v>5</v>
      </c>
      <c r="U269" s="88"/>
    </row>
    <row r="270" spans="1:21" ht="12.75" customHeight="1">
      <c r="A270" s="35">
        <v>11</v>
      </c>
      <c r="B270" s="164"/>
      <c r="C270" s="79">
        <v>4</v>
      </c>
      <c r="D270" s="83" t="s">
        <v>75</v>
      </c>
      <c r="E270" s="81" t="s">
        <v>62</v>
      </c>
      <c r="F270" s="84" t="s">
        <v>35</v>
      </c>
      <c r="G270" s="97" t="s">
        <v>29</v>
      </c>
      <c r="H270" s="97">
        <v>30</v>
      </c>
      <c r="I270" s="111">
        <v>30</v>
      </c>
      <c r="J270" s="98">
        <v>0</v>
      </c>
      <c r="K270" s="98"/>
      <c r="L270" s="98">
        <v>30</v>
      </c>
      <c r="M270" s="98"/>
      <c r="N270" s="98"/>
      <c r="O270" s="98">
        <v>0</v>
      </c>
      <c r="P270" s="98">
        <v>1</v>
      </c>
      <c r="Q270" s="98">
        <v>1</v>
      </c>
      <c r="R270" s="98">
        <v>1</v>
      </c>
      <c r="S270" s="98">
        <v>0</v>
      </c>
      <c r="T270" s="98"/>
      <c r="U270" s="88"/>
    </row>
    <row r="271" spans="1:21" ht="12.75" customHeight="1">
      <c r="A271" s="35">
        <v>12</v>
      </c>
      <c r="B271" s="225" t="s">
        <v>87</v>
      </c>
      <c r="C271" s="79">
        <v>5</v>
      </c>
      <c r="D271" s="85" t="s">
        <v>92</v>
      </c>
      <c r="E271" s="81" t="s">
        <v>45</v>
      </c>
      <c r="F271" s="86" t="s">
        <v>35</v>
      </c>
      <c r="G271" s="105" t="s">
        <v>93</v>
      </c>
      <c r="H271" s="105">
        <v>30</v>
      </c>
      <c r="I271" s="133">
        <v>30</v>
      </c>
      <c r="J271" s="105">
        <v>30</v>
      </c>
      <c r="K271" s="105"/>
      <c r="L271" s="105">
        <v>30</v>
      </c>
      <c r="M271" s="105"/>
      <c r="N271" s="105"/>
      <c r="O271" s="105">
        <v>30</v>
      </c>
      <c r="P271" s="105">
        <v>2</v>
      </c>
      <c r="Q271" s="105">
        <v>2</v>
      </c>
      <c r="R271" s="105">
        <v>1</v>
      </c>
      <c r="S271" s="105">
        <v>1</v>
      </c>
      <c r="T271" s="105"/>
      <c r="U271" s="88"/>
    </row>
    <row r="272" spans="1:21" ht="12.75" customHeight="1">
      <c r="A272" s="35">
        <v>13</v>
      </c>
      <c r="B272" s="163"/>
      <c r="C272" s="79">
        <v>5</v>
      </c>
      <c r="D272" s="77" t="s">
        <v>94</v>
      </c>
      <c r="E272" s="69" t="s">
        <v>95</v>
      </c>
      <c r="F272" s="84" t="s">
        <v>35</v>
      </c>
      <c r="G272" s="97" t="s">
        <v>25</v>
      </c>
      <c r="H272" s="97">
        <v>15</v>
      </c>
      <c r="I272" s="111">
        <v>15</v>
      </c>
      <c r="J272" s="98">
        <v>10</v>
      </c>
      <c r="K272" s="98">
        <v>15</v>
      </c>
      <c r="L272" s="98"/>
      <c r="M272" s="98"/>
      <c r="N272" s="98"/>
      <c r="O272" s="98">
        <v>10</v>
      </c>
      <c r="P272" s="98">
        <v>1</v>
      </c>
      <c r="Q272" s="98">
        <v>1</v>
      </c>
      <c r="R272" s="98">
        <v>0.6</v>
      </c>
      <c r="S272" s="98">
        <v>0.4</v>
      </c>
      <c r="T272" s="97"/>
      <c r="U272" s="88"/>
    </row>
    <row r="273" spans="1:21" ht="12.75" customHeight="1">
      <c r="A273" s="165" t="s">
        <v>119</v>
      </c>
      <c r="B273" s="165"/>
      <c r="C273" s="165"/>
      <c r="D273" s="165"/>
      <c r="E273" s="165"/>
      <c r="F273" s="165"/>
      <c r="G273" s="165"/>
      <c r="H273" s="131">
        <f>SUM(H258:H272)</f>
        <v>375</v>
      </c>
      <c r="I273" s="131">
        <f t="shared" ref="I273:T273" si="18">SUM(I258:I272)</f>
        <v>375</v>
      </c>
      <c r="J273" s="131">
        <f t="shared" si="18"/>
        <v>295</v>
      </c>
      <c r="K273" s="131">
        <f t="shared" si="18"/>
        <v>90</v>
      </c>
      <c r="L273" s="131">
        <f t="shared" si="18"/>
        <v>285</v>
      </c>
      <c r="M273" s="131">
        <f t="shared" si="18"/>
        <v>0</v>
      </c>
      <c r="N273" s="131">
        <f t="shared" si="18"/>
        <v>0</v>
      </c>
      <c r="O273" s="131">
        <f t="shared" si="18"/>
        <v>295</v>
      </c>
      <c r="P273" s="131">
        <f t="shared" si="18"/>
        <v>28</v>
      </c>
      <c r="Q273" s="131">
        <f t="shared" si="18"/>
        <v>28</v>
      </c>
      <c r="R273" s="131">
        <f t="shared" si="18"/>
        <v>16.400000000000002</v>
      </c>
      <c r="S273" s="131">
        <f t="shared" si="18"/>
        <v>11.6</v>
      </c>
      <c r="T273" s="131">
        <f t="shared" si="18"/>
        <v>50</v>
      </c>
      <c r="U273" s="88"/>
    </row>
    <row r="274" spans="1:21" ht="12.75" customHeight="1">
      <c r="A274" s="26"/>
      <c r="B274" s="26"/>
      <c r="C274" s="26"/>
      <c r="D274" s="26"/>
      <c r="E274" s="26"/>
      <c r="F274" s="27"/>
      <c r="G274" s="96"/>
      <c r="H274" s="26"/>
      <c r="I274" s="26"/>
      <c r="J274" s="45"/>
      <c r="K274" s="26"/>
      <c r="L274" s="26"/>
      <c r="M274" s="26"/>
      <c r="N274" s="26"/>
      <c r="O274" s="45"/>
      <c r="P274" s="45"/>
      <c r="Q274" s="26"/>
      <c r="R274" s="26"/>
      <c r="S274" s="26"/>
      <c r="U274" s="88"/>
    </row>
    <row r="275" spans="1:21" ht="12.75" customHeight="1">
      <c r="A275" s="143" t="s">
        <v>213</v>
      </c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88"/>
    </row>
    <row r="276" spans="1:21" ht="12.75" customHeight="1">
      <c r="A276" s="166" t="s">
        <v>5</v>
      </c>
      <c r="B276" s="168" t="s">
        <v>6</v>
      </c>
      <c r="C276" s="168" t="s">
        <v>7</v>
      </c>
      <c r="D276" s="170" t="s">
        <v>116</v>
      </c>
      <c r="E276" s="172" t="s">
        <v>117</v>
      </c>
      <c r="F276" s="157" t="s">
        <v>10</v>
      </c>
      <c r="G276" s="159" t="s">
        <v>11</v>
      </c>
      <c r="H276" s="192" t="s">
        <v>12</v>
      </c>
      <c r="I276" s="192"/>
      <c r="J276" s="192"/>
      <c r="K276" s="192"/>
      <c r="L276" s="192"/>
      <c r="M276" s="192"/>
      <c r="N276" s="192"/>
      <c r="O276" s="192"/>
      <c r="P276" s="193" t="s">
        <v>13</v>
      </c>
      <c r="Q276" s="193"/>
      <c r="R276" s="193"/>
      <c r="S276" s="193"/>
      <c r="T276" s="142" t="s">
        <v>273</v>
      </c>
      <c r="U276" s="88"/>
    </row>
    <row r="277" spans="1:21" ht="12.75" customHeight="1">
      <c r="A277" s="167"/>
      <c r="B277" s="169"/>
      <c r="C277" s="169"/>
      <c r="D277" s="171"/>
      <c r="E277" s="150"/>
      <c r="F277" s="158"/>
      <c r="G277" s="160"/>
      <c r="H277" s="152" t="s">
        <v>14</v>
      </c>
      <c r="I277" s="152"/>
      <c r="J277" s="152"/>
      <c r="K277" s="175" t="s">
        <v>15</v>
      </c>
      <c r="L277" s="175"/>
      <c r="M277" s="175"/>
      <c r="N277" s="175"/>
      <c r="O277" s="175"/>
      <c r="P277" s="209" t="s">
        <v>118</v>
      </c>
      <c r="Q277" s="149" t="s">
        <v>14</v>
      </c>
      <c r="R277" s="150" t="s">
        <v>15</v>
      </c>
      <c r="S277" s="150"/>
      <c r="T277" s="142"/>
      <c r="U277" s="88"/>
    </row>
    <row r="278" spans="1:21" ht="49.5" customHeight="1">
      <c r="A278" s="167"/>
      <c r="B278" s="169"/>
      <c r="C278" s="169"/>
      <c r="D278" s="171"/>
      <c r="E278" s="150"/>
      <c r="F278" s="158"/>
      <c r="G278" s="160"/>
      <c r="H278" s="29" t="s">
        <v>18</v>
      </c>
      <c r="I278" s="30" t="s">
        <v>233</v>
      </c>
      <c r="J278" s="31" t="s">
        <v>20</v>
      </c>
      <c r="K278" s="29" t="s">
        <v>231</v>
      </c>
      <c r="L278" s="29" t="s">
        <v>232</v>
      </c>
      <c r="M278" s="32" t="s">
        <v>229</v>
      </c>
      <c r="N278" s="32" t="s">
        <v>230</v>
      </c>
      <c r="O278" s="34" t="s">
        <v>20</v>
      </c>
      <c r="P278" s="209"/>
      <c r="Q278" s="149"/>
      <c r="R278" s="33" t="s">
        <v>21</v>
      </c>
      <c r="S278" s="34" t="s">
        <v>20</v>
      </c>
      <c r="T278" s="142"/>
      <c r="U278" s="88"/>
    </row>
    <row r="279" spans="1:21" ht="12.75" customHeight="1">
      <c r="A279" s="146">
        <v>1</v>
      </c>
      <c r="B279" s="164" t="s">
        <v>22</v>
      </c>
      <c r="C279" s="79">
        <v>2</v>
      </c>
      <c r="D279" s="22" t="s">
        <v>166</v>
      </c>
      <c r="E279" s="222" t="s">
        <v>48</v>
      </c>
      <c r="F279" s="140" t="s">
        <v>209</v>
      </c>
      <c r="G279" s="97" t="s">
        <v>25</v>
      </c>
      <c r="H279" s="141">
        <v>45</v>
      </c>
      <c r="I279" s="111">
        <v>15</v>
      </c>
      <c r="J279" s="97">
        <v>10</v>
      </c>
      <c r="K279" s="97">
        <v>15</v>
      </c>
      <c r="L279" s="97"/>
      <c r="M279" s="97"/>
      <c r="N279" s="97"/>
      <c r="O279" s="97">
        <v>10</v>
      </c>
      <c r="P279" s="155">
        <v>3</v>
      </c>
      <c r="Q279" s="97">
        <v>1</v>
      </c>
      <c r="R279" s="97">
        <v>0.6</v>
      </c>
      <c r="S279" s="97">
        <v>0.4</v>
      </c>
      <c r="T279" s="97"/>
      <c r="U279" s="88"/>
    </row>
    <row r="280" spans="1:21" ht="12.75" customHeight="1">
      <c r="A280" s="146"/>
      <c r="B280" s="164"/>
      <c r="C280" s="79">
        <v>2</v>
      </c>
      <c r="D280" s="22" t="s">
        <v>167</v>
      </c>
      <c r="E280" s="222"/>
      <c r="F280" s="140"/>
      <c r="G280" s="97" t="s">
        <v>29</v>
      </c>
      <c r="H280" s="141"/>
      <c r="I280" s="111">
        <v>30</v>
      </c>
      <c r="J280" s="97">
        <v>20</v>
      </c>
      <c r="K280" s="97"/>
      <c r="L280" s="97">
        <v>30</v>
      </c>
      <c r="M280" s="97"/>
      <c r="N280" s="97"/>
      <c r="O280" s="97">
        <v>20</v>
      </c>
      <c r="P280" s="155"/>
      <c r="Q280" s="97">
        <v>2</v>
      </c>
      <c r="R280" s="97">
        <v>1.2</v>
      </c>
      <c r="S280" s="97">
        <v>0.8</v>
      </c>
      <c r="T280" s="97"/>
      <c r="U280" s="88"/>
    </row>
    <row r="281" spans="1:21" ht="12.75" customHeight="1">
      <c r="A281" s="65">
        <v>2</v>
      </c>
      <c r="B281" s="258" t="s">
        <v>87</v>
      </c>
      <c r="C281" s="79">
        <v>5</v>
      </c>
      <c r="D281" s="68" t="s">
        <v>260</v>
      </c>
      <c r="E281" s="69" t="s">
        <v>227</v>
      </c>
      <c r="F281" s="84" t="s">
        <v>228</v>
      </c>
      <c r="G281" s="97" t="s">
        <v>29</v>
      </c>
      <c r="H281" s="97">
        <v>15</v>
      </c>
      <c r="I281" s="111">
        <v>15</v>
      </c>
      <c r="J281" s="97">
        <v>15</v>
      </c>
      <c r="K281" s="97"/>
      <c r="L281" s="97">
        <v>15</v>
      </c>
      <c r="M281" s="97"/>
      <c r="N281" s="97"/>
      <c r="O281" s="97">
        <v>15</v>
      </c>
      <c r="P281" s="97">
        <v>1</v>
      </c>
      <c r="Q281" s="97">
        <v>1</v>
      </c>
      <c r="R281" s="97">
        <v>0.5</v>
      </c>
      <c r="S281" s="97">
        <v>0.5</v>
      </c>
      <c r="T281" s="97"/>
      <c r="U281" s="88"/>
    </row>
    <row r="282" spans="1:21" ht="12.75" customHeight="1">
      <c r="A282" s="65">
        <v>3</v>
      </c>
      <c r="B282" s="259"/>
      <c r="C282" s="79">
        <v>5</v>
      </c>
      <c r="D282" s="68" t="s">
        <v>243</v>
      </c>
      <c r="E282" s="82" t="s">
        <v>98</v>
      </c>
      <c r="F282" s="84" t="s">
        <v>209</v>
      </c>
      <c r="G282" s="97" t="s">
        <v>25</v>
      </c>
      <c r="H282" s="97">
        <v>15</v>
      </c>
      <c r="I282" s="111">
        <v>15</v>
      </c>
      <c r="J282" s="97">
        <v>10</v>
      </c>
      <c r="K282" s="97">
        <v>15</v>
      </c>
      <c r="L282" s="97"/>
      <c r="M282" s="97"/>
      <c r="N282" s="97"/>
      <c r="O282" s="97">
        <v>10</v>
      </c>
      <c r="P282" s="97">
        <v>1</v>
      </c>
      <c r="Q282" s="97">
        <v>1</v>
      </c>
      <c r="R282" s="97">
        <v>0.6</v>
      </c>
      <c r="S282" s="97">
        <v>0.4</v>
      </c>
      <c r="T282" s="97"/>
      <c r="U282" s="88"/>
    </row>
    <row r="283" spans="1:21" ht="12.75" customHeight="1">
      <c r="A283" s="165" t="s">
        <v>119</v>
      </c>
      <c r="B283" s="165"/>
      <c r="C283" s="165"/>
      <c r="D283" s="165"/>
      <c r="E283" s="165"/>
      <c r="F283" s="165"/>
      <c r="G283" s="165"/>
      <c r="H283" s="131">
        <f>SUM(H279:H282)</f>
        <v>75</v>
      </c>
      <c r="I283" s="131">
        <f>SUM(I279:I282)</f>
        <v>75</v>
      </c>
      <c r="J283" s="131">
        <f>SUM(J279:J282)</f>
        <v>55</v>
      </c>
      <c r="K283" s="131">
        <v>30</v>
      </c>
      <c r="L283" s="131">
        <v>45</v>
      </c>
      <c r="M283" s="131">
        <f>SUM(M273:M280)</f>
        <v>0</v>
      </c>
      <c r="N283" s="131">
        <f>SUM(N273:N280)</f>
        <v>0</v>
      </c>
      <c r="O283" s="131">
        <f t="shared" ref="O283:T283" si="19">SUM(O279:O282)</f>
        <v>55</v>
      </c>
      <c r="P283" s="131">
        <f t="shared" si="19"/>
        <v>5</v>
      </c>
      <c r="Q283" s="131">
        <f t="shared" si="19"/>
        <v>5</v>
      </c>
      <c r="R283" s="131">
        <f t="shared" si="19"/>
        <v>2.9</v>
      </c>
      <c r="S283" s="131">
        <f t="shared" si="19"/>
        <v>2.1</v>
      </c>
      <c r="T283" s="131">
        <f t="shared" si="19"/>
        <v>0</v>
      </c>
      <c r="U283" s="88"/>
    </row>
    <row r="284" spans="1:21" customFormat="1" ht="19.5" customHeight="1">
      <c r="A284" s="61"/>
      <c r="B284" s="61"/>
      <c r="C284" s="61"/>
      <c r="D284" s="61"/>
      <c r="E284" s="61"/>
      <c r="F284" s="61"/>
      <c r="G284" s="106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91"/>
      <c r="U284" s="89"/>
    </row>
    <row r="285" spans="1:21" customFormat="1" ht="17.25" customHeight="1">
      <c r="A285" s="143" t="s">
        <v>211</v>
      </c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89"/>
    </row>
    <row r="286" spans="1:21" customFormat="1" ht="24" customHeight="1">
      <c r="A286" s="167" t="s">
        <v>5</v>
      </c>
      <c r="B286" s="169" t="s">
        <v>6</v>
      </c>
      <c r="C286" s="169" t="s">
        <v>7</v>
      </c>
      <c r="D286" s="171" t="s">
        <v>116</v>
      </c>
      <c r="E286" s="150" t="s">
        <v>117</v>
      </c>
      <c r="F286" s="158" t="s">
        <v>10</v>
      </c>
      <c r="G286" s="160" t="s">
        <v>11</v>
      </c>
      <c r="H286" s="160" t="s">
        <v>12</v>
      </c>
      <c r="I286" s="160"/>
      <c r="J286" s="160"/>
      <c r="K286" s="160"/>
      <c r="L286" s="160"/>
      <c r="M286" s="160"/>
      <c r="N286" s="160"/>
      <c r="O286" s="160"/>
      <c r="P286" s="235" t="s">
        <v>13</v>
      </c>
      <c r="Q286" s="235"/>
      <c r="R286" s="235"/>
      <c r="S286" s="235"/>
      <c r="T286" s="257" t="s">
        <v>273</v>
      </c>
      <c r="U286" s="89"/>
    </row>
    <row r="287" spans="1:21" customFormat="1" ht="15.75" customHeight="1">
      <c r="A287" s="167"/>
      <c r="B287" s="169"/>
      <c r="C287" s="169"/>
      <c r="D287" s="171"/>
      <c r="E287" s="150"/>
      <c r="F287" s="158"/>
      <c r="G287" s="160"/>
      <c r="H287" s="160" t="s">
        <v>14</v>
      </c>
      <c r="I287" s="160"/>
      <c r="J287" s="160"/>
      <c r="K287" s="223" t="s">
        <v>15</v>
      </c>
      <c r="L287" s="223"/>
      <c r="M287" s="223"/>
      <c r="N287" s="223"/>
      <c r="O287" s="223"/>
      <c r="P287" s="234" t="s">
        <v>118</v>
      </c>
      <c r="Q287" s="158" t="s">
        <v>14</v>
      </c>
      <c r="R287" s="223" t="s">
        <v>15</v>
      </c>
      <c r="S287" s="223"/>
      <c r="T287" s="257"/>
      <c r="U287" s="89"/>
    </row>
    <row r="288" spans="1:21" customFormat="1" ht="52.5" customHeight="1">
      <c r="A288" s="167"/>
      <c r="B288" s="169"/>
      <c r="C288" s="169"/>
      <c r="D288" s="171"/>
      <c r="E288" s="150"/>
      <c r="F288" s="158"/>
      <c r="G288" s="160"/>
      <c r="H288" s="126" t="s">
        <v>18</v>
      </c>
      <c r="I288" s="127" t="s">
        <v>233</v>
      </c>
      <c r="J288" s="128" t="s">
        <v>20</v>
      </c>
      <c r="K288" s="126" t="s">
        <v>231</v>
      </c>
      <c r="L288" s="126" t="s">
        <v>232</v>
      </c>
      <c r="M288" s="126" t="s">
        <v>229</v>
      </c>
      <c r="N288" s="126" t="s">
        <v>230</v>
      </c>
      <c r="O288" s="130" t="s">
        <v>20</v>
      </c>
      <c r="P288" s="234"/>
      <c r="Q288" s="158"/>
      <c r="R288" s="129" t="s">
        <v>21</v>
      </c>
      <c r="S288" s="130" t="s">
        <v>20</v>
      </c>
      <c r="T288" s="257"/>
      <c r="U288" s="89"/>
    </row>
    <row r="289" spans="1:21" customFormat="1" ht="16.5" customHeight="1">
      <c r="A289" s="65">
        <v>1</v>
      </c>
      <c r="B289" s="225" t="s">
        <v>55</v>
      </c>
      <c r="C289" s="79">
        <v>3</v>
      </c>
      <c r="D289" s="71" t="s">
        <v>235</v>
      </c>
      <c r="E289" s="80" t="s">
        <v>216</v>
      </c>
      <c r="F289" s="226" t="s">
        <v>210</v>
      </c>
      <c r="G289" s="173" t="s">
        <v>29</v>
      </c>
      <c r="H289" s="173">
        <v>30</v>
      </c>
      <c r="I289" s="228">
        <v>30</v>
      </c>
      <c r="J289" s="173">
        <v>35</v>
      </c>
      <c r="K289" s="95"/>
      <c r="L289" s="173">
        <v>30</v>
      </c>
      <c r="M289" s="95"/>
      <c r="N289" s="95"/>
      <c r="O289" s="173">
        <v>35</v>
      </c>
      <c r="P289" s="173">
        <v>3</v>
      </c>
      <c r="Q289" s="173">
        <v>3</v>
      </c>
      <c r="R289" s="173">
        <v>1.6</v>
      </c>
      <c r="S289" s="173">
        <v>1.4</v>
      </c>
      <c r="T289" s="255">
        <v>10</v>
      </c>
      <c r="U289" s="89"/>
    </row>
    <row r="290" spans="1:21" customFormat="1" ht="17.25" customHeight="1">
      <c r="A290" s="67">
        <v>2</v>
      </c>
      <c r="B290" s="162"/>
      <c r="C290" s="79">
        <v>3</v>
      </c>
      <c r="D290" s="68" t="s">
        <v>236</v>
      </c>
      <c r="E290" s="80" t="s">
        <v>56</v>
      </c>
      <c r="F290" s="227"/>
      <c r="G290" s="174"/>
      <c r="H290" s="174"/>
      <c r="I290" s="229"/>
      <c r="J290" s="174"/>
      <c r="K290" s="95"/>
      <c r="L290" s="174"/>
      <c r="M290" s="95"/>
      <c r="N290" s="95"/>
      <c r="O290" s="174"/>
      <c r="P290" s="174"/>
      <c r="Q290" s="174"/>
      <c r="R290" s="174"/>
      <c r="S290" s="174"/>
      <c r="T290" s="256"/>
      <c r="U290" s="89"/>
    </row>
    <row r="291" spans="1:21" customFormat="1" ht="16.5" customHeight="1">
      <c r="A291" s="146">
        <v>3</v>
      </c>
      <c r="B291" s="162"/>
      <c r="C291" s="79">
        <v>4</v>
      </c>
      <c r="D291" s="68" t="s">
        <v>258</v>
      </c>
      <c r="E291" s="233" t="s">
        <v>219</v>
      </c>
      <c r="F291" s="224" t="s">
        <v>210</v>
      </c>
      <c r="G291" s="99" t="s">
        <v>25</v>
      </c>
      <c r="H291" s="179">
        <v>45</v>
      </c>
      <c r="I291" s="120">
        <v>15</v>
      </c>
      <c r="J291" s="99">
        <v>10</v>
      </c>
      <c r="K291" s="99">
        <v>15</v>
      </c>
      <c r="L291" s="99"/>
      <c r="M291" s="99"/>
      <c r="N291" s="99"/>
      <c r="O291" s="99">
        <v>10</v>
      </c>
      <c r="P291" s="179">
        <v>3</v>
      </c>
      <c r="Q291" s="99">
        <v>1</v>
      </c>
      <c r="R291" s="99">
        <v>0.6</v>
      </c>
      <c r="S291" s="99">
        <v>0.4</v>
      </c>
      <c r="T291" s="97"/>
      <c r="U291" s="89"/>
    </row>
    <row r="292" spans="1:21" customFormat="1" ht="16.5" customHeight="1">
      <c r="A292" s="146"/>
      <c r="B292" s="162"/>
      <c r="C292" s="79">
        <v>4</v>
      </c>
      <c r="D292" s="68" t="s">
        <v>259</v>
      </c>
      <c r="E292" s="233"/>
      <c r="F292" s="224"/>
      <c r="G292" s="99" t="s">
        <v>29</v>
      </c>
      <c r="H292" s="179"/>
      <c r="I292" s="120">
        <v>30</v>
      </c>
      <c r="J292" s="99">
        <v>30</v>
      </c>
      <c r="K292" s="99"/>
      <c r="L292" s="99">
        <v>30</v>
      </c>
      <c r="M292" s="99"/>
      <c r="N292" s="99"/>
      <c r="O292" s="99">
        <v>30</v>
      </c>
      <c r="P292" s="179"/>
      <c r="Q292" s="99">
        <v>2</v>
      </c>
      <c r="R292" s="99">
        <v>1</v>
      </c>
      <c r="S292" s="99">
        <v>1</v>
      </c>
      <c r="T292" s="97"/>
      <c r="U292" s="89"/>
    </row>
    <row r="293" spans="1:21" customFormat="1" ht="15.75" customHeight="1">
      <c r="A293" s="180">
        <v>4</v>
      </c>
      <c r="B293" s="162"/>
      <c r="C293" s="79">
        <v>4</v>
      </c>
      <c r="D293" s="22" t="s">
        <v>176</v>
      </c>
      <c r="E293" s="182" t="s">
        <v>73</v>
      </c>
      <c r="F293" s="224" t="s">
        <v>210</v>
      </c>
      <c r="G293" s="99" t="s">
        <v>25</v>
      </c>
      <c r="H293" s="179">
        <v>45</v>
      </c>
      <c r="I293" s="120">
        <v>15</v>
      </c>
      <c r="J293" s="99">
        <v>10</v>
      </c>
      <c r="K293" s="99">
        <v>15</v>
      </c>
      <c r="L293" s="99"/>
      <c r="M293" s="99"/>
      <c r="N293" s="99"/>
      <c r="O293" s="99">
        <v>10</v>
      </c>
      <c r="P293" s="179">
        <v>3</v>
      </c>
      <c r="Q293" s="99">
        <v>1</v>
      </c>
      <c r="R293" s="99">
        <v>0.6</v>
      </c>
      <c r="S293" s="99">
        <v>0.4</v>
      </c>
      <c r="T293" s="97"/>
      <c r="U293" s="89"/>
    </row>
    <row r="294" spans="1:21" customFormat="1" ht="15" customHeight="1">
      <c r="A294" s="181"/>
      <c r="B294" s="163"/>
      <c r="C294" s="79">
        <v>4</v>
      </c>
      <c r="D294" s="22" t="s">
        <v>177</v>
      </c>
      <c r="E294" s="182"/>
      <c r="F294" s="224"/>
      <c r="G294" s="99" t="s">
        <v>29</v>
      </c>
      <c r="H294" s="179"/>
      <c r="I294" s="120">
        <v>30</v>
      </c>
      <c r="J294" s="99">
        <v>30</v>
      </c>
      <c r="K294" s="99"/>
      <c r="L294" s="99">
        <v>30</v>
      </c>
      <c r="M294" s="99"/>
      <c r="N294" s="99"/>
      <c r="O294" s="99">
        <v>30</v>
      </c>
      <c r="P294" s="179"/>
      <c r="Q294" s="99">
        <v>2</v>
      </c>
      <c r="R294" s="99">
        <v>1</v>
      </c>
      <c r="S294" s="99">
        <v>1</v>
      </c>
      <c r="T294" s="97"/>
      <c r="U294" s="89"/>
    </row>
    <row r="295" spans="1:21" customFormat="1" ht="24" customHeight="1">
      <c r="A295" s="65">
        <v>5</v>
      </c>
      <c r="B295" s="162" t="s">
        <v>87</v>
      </c>
      <c r="C295" s="79">
        <v>5</v>
      </c>
      <c r="D295" s="68" t="s">
        <v>245</v>
      </c>
      <c r="E295" s="73" t="s">
        <v>66</v>
      </c>
      <c r="F295" s="87" t="s">
        <v>210</v>
      </c>
      <c r="G295" s="141" t="s">
        <v>29</v>
      </c>
      <c r="H295" s="141">
        <v>30</v>
      </c>
      <c r="I295" s="153">
        <v>30</v>
      </c>
      <c r="J295" s="141">
        <v>35</v>
      </c>
      <c r="K295" s="97"/>
      <c r="L295" s="141">
        <v>30</v>
      </c>
      <c r="M295" s="97"/>
      <c r="N295" s="97"/>
      <c r="O295" s="141">
        <v>35</v>
      </c>
      <c r="P295" s="141">
        <v>3</v>
      </c>
      <c r="Q295" s="141">
        <v>3</v>
      </c>
      <c r="R295" s="141">
        <v>1.6</v>
      </c>
      <c r="S295" s="141">
        <v>1.4</v>
      </c>
      <c r="T295" s="155">
        <v>10</v>
      </c>
      <c r="U295" s="89"/>
    </row>
    <row r="296" spans="1:21" customFormat="1" ht="24" customHeight="1">
      <c r="A296" s="65">
        <v>6</v>
      </c>
      <c r="B296" s="162"/>
      <c r="C296" s="79">
        <v>5</v>
      </c>
      <c r="D296" s="68" t="s">
        <v>246</v>
      </c>
      <c r="E296" s="73" t="s">
        <v>67</v>
      </c>
      <c r="F296" s="87" t="s">
        <v>210</v>
      </c>
      <c r="G296" s="141"/>
      <c r="H296" s="141"/>
      <c r="I296" s="153"/>
      <c r="J296" s="141"/>
      <c r="K296" s="97"/>
      <c r="L296" s="141"/>
      <c r="M296" s="97"/>
      <c r="N296" s="97"/>
      <c r="O296" s="141"/>
      <c r="P296" s="141"/>
      <c r="Q296" s="141"/>
      <c r="R296" s="141"/>
      <c r="S296" s="141"/>
      <c r="T296" s="155"/>
      <c r="U296" s="89"/>
    </row>
    <row r="297" spans="1:21" customFormat="1" ht="24" customHeight="1">
      <c r="A297" s="65">
        <v>7</v>
      </c>
      <c r="B297" s="162"/>
      <c r="C297" s="79">
        <v>5</v>
      </c>
      <c r="D297" s="68" t="s">
        <v>247</v>
      </c>
      <c r="E297" s="73" t="s">
        <v>68</v>
      </c>
      <c r="F297" s="87" t="s">
        <v>210</v>
      </c>
      <c r="G297" s="141" t="s">
        <v>29</v>
      </c>
      <c r="H297" s="141">
        <v>30</v>
      </c>
      <c r="I297" s="153">
        <v>30</v>
      </c>
      <c r="J297" s="141">
        <v>60</v>
      </c>
      <c r="K297" s="97"/>
      <c r="L297" s="141">
        <v>30</v>
      </c>
      <c r="M297" s="97"/>
      <c r="N297" s="97"/>
      <c r="O297" s="141">
        <v>60</v>
      </c>
      <c r="P297" s="141">
        <v>4</v>
      </c>
      <c r="Q297" s="141">
        <v>4</v>
      </c>
      <c r="R297" s="141">
        <v>1.6</v>
      </c>
      <c r="S297" s="141">
        <v>2.4</v>
      </c>
      <c r="T297" s="155">
        <v>10</v>
      </c>
      <c r="U297" s="89"/>
    </row>
    <row r="298" spans="1:21" customFormat="1" ht="18.75" customHeight="1">
      <c r="A298" s="67">
        <v>8</v>
      </c>
      <c r="B298" s="162"/>
      <c r="C298" s="79">
        <v>5</v>
      </c>
      <c r="D298" s="68" t="s">
        <v>262</v>
      </c>
      <c r="E298" s="73" t="s">
        <v>69</v>
      </c>
      <c r="F298" s="87" t="s">
        <v>210</v>
      </c>
      <c r="G298" s="141"/>
      <c r="H298" s="141"/>
      <c r="I298" s="153"/>
      <c r="J298" s="141"/>
      <c r="K298" s="97"/>
      <c r="L298" s="141"/>
      <c r="M298" s="97"/>
      <c r="N298" s="97"/>
      <c r="O298" s="141"/>
      <c r="P298" s="141"/>
      <c r="Q298" s="141"/>
      <c r="R298" s="141"/>
      <c r="S298" s="141"/>
      <c r="T298" s="155"/>
      <c r="U298" s="89"/>
    </row>
    <row r="299" spans="1:21" customFormat="1" ht="24" customHeight="1">
      <c r="A299" s="65">
        <v>9</v>
      </c>
      <c r="B299" s="162"/>
      <c r="C299" s="79">
        <v>6</v>
      </c>
      <c r="D299" s="22" t="s">
        <v>197</v>
      </c>
      <c r="E299" s="40" t="s">
        <v>100</v>
      </c>
      <c r="F299" s="87" t="s">
        <v>210</v>
      </c>
      <c r="G299" s="141" t="s">
        <v>29</v>
      </c>
      <c r="H299" s="141">
        <v>30</v>
      </c>
      <c r="I299" s="153">
        <v>30</v>
      </c>
      <c r="J299" s="155">
        <v>35</v>
      </c>
      <c r="K299" s="98"/>
      <c r="L299" s="155">
        <v>30</v>
      </c>
      <c r="M299" s="98"/>
      <c r="N299" s="98"/>
      <c r="O299" s="155">
        <v>35</v>
      </c>
      <c r="P299" s="155">
        <v>3</v>
      </c>
      <c r="Q299" s="155">
        <v>3</v>
      </c>
      <c r="R299" s="155">
        <v>1.6</v>
      </c>
      <c r="S299" s="155">
        <v>1.4</v>
      </c>
      <c r="T299" s="155">
        <v>10</v>
      </c>
      <c r="U299" s="89"/>
    </row>
    <row r="300" spans="1:21" customFormat="1" ht="17.25" customHeight="1">
      <c r="A300" s="67">
        <v>10</v>
      </c>
      <c r="B300" s="162"/>
      <c r="C300" s="79">
        <v>6</v>
      </c>
      <c r="D300" s="22" t="s">
        <v>198</v>
      </c>
      <c r="E300" s="40" t="s">
        <v>101</v>
      </c>
      <c r="F300" s="87" t="s">
        <v>210</v>
      </c>
      <c r="G300" s="141"/>
      <c r="H300" s="141"/>
      <c r="I300" s="153"/>
      <c r="J300" s="155"/>
      <c r="K300" s="98"/>
      <c r="L300" s="155"/>
      <c r="M300" s="98"/>
      <c r="N300" s="98"/>
      <c r="O300" s="155"/>
      <c r="P300" s="155"/>
      <c r="Q300" s="155"/>
      <c r="R300" s="155"/>
      <c r="S300" s="155"/>
      <c r="T300" s="155"/>
      <c r="U300" s="89"/>
    </row>
    <row r="301" spans="1:21" customFormat="1" ht="18.75" customHeight="1">
      <c r="A301" s="65">
        <v>11</v>
      </c>
      <c r="B301" s="162"/>
      <c r="C301" s="79">
        <v>6</v>
      </c>
      <c r="D301" s="68" t="s">
        <v>248</v>
      </c>
      <c r="E301" s="73" t="s">
        <v>221</v>
      </c>
      <c r="F301" s="87" t="s">
        <v>210</v>
      </c>
      <c r="G301" s="141" t="s">
        <v>29</v>
      </c>
      <c r="H301" s="141">
        <v>30</v>
      </c>
      <c r="I301" s="153">
        <v>30</v>
      </c>
      <c r="J301" s="155">
        <v>45</v>
      </c>
      <c r="K301" s="98"/>
      <c r="L301" s="155">
        <v>30</v>
      </c>
      <c r="M301" s="98"/>
      <c r="N301" s="98"/>
      <c r="O301" s="155">
        <v>45</v>
      </c>
      <c r="P301" s="155">
        <v>3</v>
      </c>
      <c r="Q301" s="155">
        <v>3</v>
      </c>
      <c r="R301" s="155">
        <v>1.2</v>
      </c>
      <c r="S301" s="155">
        <v>1.8</v>
      </c>
      <c r="T301" s="155"/>
      <c r="U301" s="89"/>
    </row>
    <row r="302" spans="1:21" customFormat="1" ht="17.25" customHeight="1">
      <c r="A302" s="65">
        <v>12</v>
      </c>
      <c r="B302" s="162"/>
      <c r="C302" s="79">
        <v>6</v>
      </c>
      <c r="D302" s="71" t="s">
        <v>199</v>
      </c>
      <c r="E302" s="73" t="s">
        <v>102</v>
      </c>
      <c r="F302" s="87" t="s">
        <v>210</v>
      </c>
      <c r="G302" s="141"/>
      <c r="H302" s="141"/>
      <c r="I302" s="153"/>
      <c r="J302" s="155"/>
      <c r="K302" s="98"/>
      <c r="L302" s="155"/>
      <c r="M302" s="98"/>
      <c r="N302" s="98"/>
      <c r="O302" s="155"/>
      <c r="P302" s="155"/>
      <c r="Q302" s="155"/>
      <c r="R302" s="155"/>
      <c r="S302" s="155"/>
      <c r="T302" s="155"/>
      <c r="U302" s="89"/>
    </row>
    <row r="303" spans="1:21" customFormat="1" ht="24.75" customHeight="1">
      <c r="A303" s="65">
        <v>13</v>
      </c>
      <c r="B303" s="162"/>
      <c r="C303" s="79">
        <v>6</v>
      </c>
      <c r="D303" s="68" t="s">
        <v>249</v>
      </c>
      <c r="E303" s="74" t="s">
        <v>222</v>
      </c>
      <c r="F303" s="75" t="s">
        <v>210</v>
      </c>
      <c r="G303" s="140" t="s">
        <v>29</v>
      </c>
      <c r="H303" s="140">
        <v>30</v>
      </c>
      <c r="I303" s="206">
        <v>30</v>
      </c>
      <c r="J303" s="140">
        <v>40</v>
      </c>
      <c r="K303" s="207"/>
      <c r="L303" s="140">
        <v>30</v>
      </c>
      <c r="M303" s="207"/>
      <c r="N303" s="207"/>
      <c r="O303" s="140">
        <v>40</v>
      </c>
      <c r="P303" s="140">
        <v>3</v>
      </c>
      <c r="Q303" s="140">
        <v>3</v>
      </c>
      <c r="R303" s="140">
        <v>1.5</v>
      </c>
      <c r="S303" s="140">
        <v>1.5</v>
      </c>
      <c r="T303" s="141">
        <v>10</v>
      </c>
      <c r="U303" s="89"/>
    </row>
    <row r="304" spans="1:21" customFormat="1" ht="24" customHeight="1">
      <c r="A304" s="65">
        <v>14</v>
      </c>
      <c r="B304" s="162"/>
      <c r="C304" s="79">
        <v>6</v>
      </c>
      <c r="D304" s="68" t="s">
        <v>250</v>
      </c>
      <c r="E304" s="74" t="s">
        <v>223</v>
      </c>
      <c r="F304" s="75" t="s">
        <v>210</v>
      </c>
      <c r="G304" s="140"/>
      <c r="H304" s="140"/>
      <c r="I304" s="206"/>
      <c r="J304" s="140"/>
      <c r="K304" s="208"/>
      <c r="L304" s="140"/>
      <c r="M304" s="208"/>
      <c r="N304" s="208"/>
      <c r="O304" s="140"/>
      <c r="P304" s="140"/>
      <c r="Q304" s="140"/>
      <c r="R304" s="140"/>
      <c r="S304" s="140"/>
      <c r="T304" s="141"/>
      <c r="U304" s="89"/>
    </row>
    <row r="305" spans="1:21" customFormat="1" ht="17.25" customHeight="1">
      <c r="A305" s="65">
        <v>15</v>
      </c>
      <c r="B305" s="162"/>
      <c r="C305" s="79">
        <v>6</v>
      </c>
      <c r="D305" s="68" t="s">
        <v>251</v>
      </c>
      <c r="E305" s="73" t="s">
        <v>224</v>
      </c>
      <c r="F305" s="87" t="s">
        <v>210</v>
      </c>
      <c r="G305" s="141" t="s">
        <v>29</v>
      </c>
      <c r="H305" s="141">
        <v>30</v>
      </c>
      <c r="I305" s="153">
        <v>30</v>
      </c>
      <c r="J305" s="155">
        <v>45</v>
      </c>
      <c r="K305" s="98"/>
      <c r="L305" s="155">
        <v>30</v>
      </c>
      <c r="M305" s="98"/>
      <c r="N305" s="98"/>
      <c r="O305" s="155">
        <v>45</v>
      </c>
      <c r="P305" s="155">
        <v>3</v>
      </c>
      <c r="Q305" s="155">
        <v>3</v>
      </c>
      <c r="R305" s="155">
        <v>1.2</v>
      </c>
      <c r="S305" s="155">
        <v>1.8</v>
      </c>
      <c r="T305" s="155"/>
      <c r="U305" s="89"/>
    </row>
    <row r="306" spans="1:21" customFormat="1" ht="18.75" customHeight="1">
      <c r="A306" s="65">
        <v>16</v>
      </c>
      <c r="B306" s="163"/>
      <c r="C306" s="79">
        <v>6</v>
      </c>
      <c r="D306" s="68" t="s">
        <v>263</v>
      </c>
      <c r="E306" s="73" t="s">
        <v>225</v>
      </c>
      <c r="F306" s="87" t="s">
        <v>210</v>
      </c>
      <c r="G306" s="141"/>
      <c r="H306" s="141"/>
      <c r="I306" s="153"/>
      <c r="J306" s="155"/>
      <c r="K306" s="98"/>
      <c r="L306" s="155"/>
      <c r="M306" s="98"/>
      <c r="N306" s="98"/>
      <c r="O306" s="155"/>
      <c r="P306" s="155"/>
      <c r="Q306" s="155"/>
      <c r="R306" s="155"/>
      <c r="S306" s="155"/>
      <c r="T306" s="155"/>
      <c r="U306" s="89"/>
    </row>
    <row r="307" spans="1:21" customFormat="1" ht="16.5" customHeight="1">
      <c r="A307" s="165" t="s">
        <v>119</v>
      </c>
      <c r="B307" s="165"/>
      <c r="C307" s="165"/>
      <c r="D307" s="165"/>
      <c r="E307" s="165"/>
      <c r="F307" s="165"/>
      <c r="G307" s="165"/>
      <c r="H307" s="131">
        <f>SUM(H289:H306)</f>
        <v>300</v>
      </c>
      <c r="I307" s="131">
        <f t="shared" ref="I307:T307" si="20">SUM(I289:I306)</f>
        <v>300</v>
      </c>
      <c r="J307" s="131">
        <f t="shared" si="20"/>
        <v>375</v>
      </c>
      <c r="K307" s="131">
        <f t="shared" si="20"/>
        <v>30</v>
      </c>
      <c r="L307" s="131">
        <f t="shared" si="20"/>
        <v>270</v>
      </c>
      <c r="M307" s="131">
        <f t="shared" si="20"/>
        <v>0</v>
      </c>
      <c r="N307" s="131">
        <f t="shared" si="20"/>
        <v>0</v>
      </c>
      <c r="O307" s="131">
        <f t="shared" si="20"/>
        <v>375</v>
      </c>
      <c r="P307" s="131">
        <f t="shared" si="20"/>
        <v>28</v>
      </c>
      <c r="Q307" s="131">
        <f t="shared" si="20"/>
        <v>28</v>
      </c>
      <c r="R307" s="131">
        <f t="shared" si="20"/>
        <v>13.499999999999998</v>
      </c>
      <c r="S307" s="131">
        <f t="shared" si="20"/>
        <v>14.500000000000002</v>
      </c>
      <c r="T307" s="131">
        <f t="shared" si="20"/>
        <v>50</v>
      </c>
      <c r="U307" s="89"/>
    </row>
    <row r="308" spans="1:21" ht="12.75" customHeight="1">
      <c r="A308" s="26"/>
      <c r="B308" s="26"/>
      <c r="C308" s="26"/>
      <c r="D308" s="26"/>
      <c r="E308" s="26"/>
      <c r="F308" s="27"/>
      <c r="G308" s="96"/>
      <c r="H308" s="26"/>
      <c r="I308" s="62"/>
      <c r="J308" s="45"/>
      <c r="K308" s="26"/>
      <c r="L308" s="26"/>
      <c r="M308" s="26"/>
      <c r="N308" s="26"/>
      <c r="O308" s="45"/>
      <c r="P308" s="45"/>
      <c r="Q308" s="26"/>
      <c r="R308" s="26"/>
      <c r="S308" s="26"/>
      <c r="U308" s="88"/>
    </row>
    <row r="309" spans="1:21" ht="12.75" customHeight="1">
      <c r="A309" s="63" t="s">
        <v>122</v>
      </c>
      <c r="B309" s="26"/>
      <c r="C309" s="26"/>
      <c r="D309" s="26"/>
      <c r="E309" s="26"/>
      <c r="F309" s="27"/>
      <c r="G309" s="96"/>
      <c r="H309" s="26"/>
      <c r="I309" s="26"/>
      <c r="J309" s="45"/>
      <c r="K309" s="26"/>
      <c r="L309" s="26"/>
      <c r="M309" s="26"/>
      <c r="N309" s="26"/>
      <c r="O309" s="26"/>
      <c r="P309" s="26"/>
      <c r="Q309" s="45"/>
      <c r="R309" s="45"/>
      <c r="S309" s="26"/>
      <c r="U309" s="88"/>
    </row>
    <row r="310" spans="1:21" ht="15.75" customHeight="1">
      <c r="A310" s="216" t="s">
        <v>123</v>
      </c>
      <c r="B310" s="217"/>
      <c r="C310" s="217"/>
      <c r="D310" s="217"/>
      <c r="E310" s="217"/>
      <c r="F310" s="218"/>
      <c r="G310" s="213" t="s">
        <v>124</v>
      </c>
      <c r="H310" s="214"/>
      <c r="I310" s="214"/>
      <c r="J310" s="214"/>
      <c r="K310" s="214"/>
      <c r="L310" s="215"/>
      <c r="M310" s="213" t="s">
        <v>125</v>
      </c>
      <c r="N310" s="214"/>
      <c r="O310" s="214"/>
      <c r="P310" s="214"/>
      <c r="Q310" s="214"/>
      <c r="R310" s="215"/>
      <c r="S310" s="26"/>
      <c r="U310" s="88"/>
    </row>
    <row r="311" spans="1:21" ht="39.75" customHeight="1">
      <c r="A311" s="219"/>
      <c r="B311" s="220"/>
      <c r="C311" s="220"/>
      <c r="D311" s="220"/>
      <c r="E311" s="220"/>
      <c r="F311" s="221"/>
      <c r="G311" s="210" t="s">
        <v>126</v>
      </c>
      <c r="H311" s="211"/>
      <c r="I311" s="212"/>
      <c r="J311" s="210" t="s">
        <v>234</v>
      </c>
      <c r="K311" s="211"/>
      <c r="L311" s="212"/>
      <c r="M311" s="210" t="s">
        <v>127</v>
      </c>
      <c r="N311" s="211"/>
      <c r="O311" s="212"/>
      <c r="P311" s="210" t="s">
        <v>128</v>
      </c>
      <c r="Q311" s="211"/>
      <c r="R311" s="212"/>
      <c r="S311" s="26"/>
      <c r="U311" s="88"/>
    </row>
    <row r="312" spans="1:21" ht="12.75" customHeight="1">
      <c r="A312" s="190" t="s">
        <v>45</v>
      </c>
      <c r="B312" s="190"/>
      <c r="C312" s="190"/>
      <c r="D312" s="190"/>
      <c r="E312" s="190"/>
      <c r="F312" s="190"/>
      <c r="G312" s="146">
        <v>120</v>
      </c>
      <c r="H312" s="146"/>
      <c r="I312" s="146"/>
      <c r="J312" s="191">
        <f t="shared" ref="J312:J327" si="21">G312/2075</f>
        <v>5.7831325301204821E-2</v>
      </c>
      <c r="K312" s="191"/>
      <c r="L312" s="191"/>
      <c r="M312" s="146">
        <v>8</v>
      </c>
      <c r="N312" s="146"/>
      <c r="O312" s="146"/>
      <c r="P312" s="191">
        <f t="shared" ref="P312:P327" si="22">M312/180</f>
        <v>4.4444444444444446E-2</v>
      </c>
      <c r="Q312" s="191"/>
      <c r="R312" s="191"/>
      <c r="S312" s="26"/>
      <c r="U312" s="88"/>
    </row>
    <row r="313" spans="1:21" ht="12.75" customHeight="1">
      <c r="A313" s="190" t="s">
        <v>129</v>
      </c>
      <c r="B313" s="190"/>
      <c r="C313" s="190"/>
      <c r="D313" s="190"/>
      <c r="E313" s="190"/>
      <c r="F313" s="190"/>
      <c r="G313" s="146">
        <v>150</v>
      </c>
      <c r="H313" s="146"/>
      <c r="I313" s="146"/>
      <c r="J313" s="191">
        <f t="shared" si="21"/>
        <v>7.2289156626506021E-2</v>
      </c>
      <c r="K313" s="191"/>
      <c r="L313" s="191"/>
      <c r="M313" s="146">
        <v>6</v>
      </c>
      <c r="N313" s="146"/>
      <c r="O313" s="146"/>
      <c r="P313" s="191">
        <f t="shared" si="22"/>
        <v>3.3333333333333333E-2</v>
      </c>
      <c r="Q313" s="191"/>
      <c r="R313" s="191"/>
      <c r="S313" s="26"/>
      <c r="U313" s="88"/>
    </row>
    <row r="314" spans="1:21" ht="12.75" customHeight="1">
      <c r="A314" s="190" t="s">
        <v>130</v>
      </c>
      <c r="B314" s="190"/>
      <c r="C314" s="190"/>
      <c r="D314" s="190"/>
      <c r="E314" s="190"/>
      <c r="F314" s="190"/>
      <c r="G314" s="146">
        <v>25</v>
      </c>
      <c r="H314" s="146"/>
      <c r="I314" s="146"/>
      <c r="J314" s="191">
        <f t="shared" si="21"/>
        <v>1.2048192771084338E-2</v>
      </c>
      <c r="K314" s="191"/>
      <c r="L314" s="191"/>
      <c r="M314" s="146">
        <v>2</v>
      </c>
      <c r="N314" s="146"/>
      <c r="O314" s="146"/>
      <c r="P314" s="191">
        <f t="shared" si="22"/>
        <v>1.1111111111111112E-2</v>
      </c>
      <c r="Q314" s="191"/>
      <c r="R314" s="191"/>
      <c r="S314" s="26"/>
      <c r="U314" s="88"/>
    </row>
    <row r="315" spans="1:21" ht="12.75" customHeight="1">
      <c r="A315" s="190" t="s">
        <v>131</v>
      </c>
      <c r="B315" s="190"/>
      <c r="C315" s="190"/>
      <c r="D315" s="190"/>
      <c r="E315" s="190"/>
      <c r="F315" s="190"/>
      <c r="G315" s="146">
        <v>25</v>
      </c>
      <c r="H315" s="146"/>
      <c r="I315" s="146"/>
      <c r="J315" s="191">
        <f t="shared" si="21"/>
        <v>1.2048192771084338E-2</v>
      </c>
      <c r="K315" s="191"/>
      <c r="L315" s="191"/>
      <c r="M315" s="146">
        <v>2</v>
      </c>
      <c r="N315" s="146"/>
      <c r="O315" s="146"/>
      <c r="P315" s="191">
        <f t="shared" si="22"/>
        <v>1.1111111111111112E-2</v>
      </c>
      <c r="Q315" s="191"/>
      <c r="R315" s="191"/>
      <c r="S315" s="26"/>
      <c r="U315" s="88"/>
    </row>
    <row r="316" spans="1:21" ht="12.75" customHeight="1">
      <c r="A316" s="190" t="s">
        <v>267</v>
      </c>
      <c r="B316" s="190"/>
      <c r="C316" s="190"/>
      <c r="D316" s="190"/>
      <c r="E316" s="190"/>
      <c r="F316" s="190"/>
      <c r="G316" s="146">
        <v>30</v>
      </c>
      <c r="H316" s="146"/>
      <c r="I316" s="146"/>
      <c r="J316" s="191">
        <f t="shared" si="21"/>
        <v>1.4457831325301205E-2</v>
      </c>
      <c r="K316" s="191"/>
      <c r="L316" s="191"/>
      <c r="M316" s="146">
        <v>3</v>
      </c>
      <c r="N316" s="146"/>
      <c r="O316" s="146"/>
      <c r="P316" s="191">
        <f t="shared" si="22"/>
        <v>1.6666666666666666E-2</v>
      </c>
      <c r="Q316" s="191"/>
      <c r="R316" s="191"/>
      <c r="S316" s="26"/>
      <c r="U316" s="88"/>
    </row>
    <row r="317" spans="1:21" ht="12.75" customHeight="1">
      <c r="A317" s="190" t="s">
        <v>121</v>
      </c>
      <c r="B317" s="190"/>
      <c r="C317" s="190"/>
      <c r="D317" s="190"/>
      <c r="E317" s="190"/>
      <c r="F317" s="190"/>
      <c r="G317" s="146">
        <v>60</v>
      </c>
      <c r="H317" s="146"/>
      <c r="I317" s="146"/>
      <c r="J317" s="191">
        <f t="shared" si="21"/>
        <v>2.891566265060241E-2</v>
      </c>
      <c r="K317" s="191"/>
      <c r="L317" s="191"/>
      <c r="M317" s="146">
        <v>2</v>
      </c>
      <c r="N317" s="146"/>
      <c r="O317" s="146"/>
      <c r="P317" s="191">
        <f t="shared" si="22"/>
        <v>1.1111111111111112E-2</v>
      </c>
      <c r="Q317" s="191"/>
      <c r="R317" s="191"/>
      <c r="S317" s="26"/>
      <c r="U317" s="88"/>
    </row>
    <row r="318" spans="1:21" ht="25.5" customHeight="1">
      <c r="A318" s="190" t="s">
        <v>268</v>
      </c>
      <c r="B318" s="190"/>
      <c r="C318" s="190"/>
      <c r="D318" s="190"/>
      <c r="E318" s="190"/>
      <c r="F318" s="190"/>
      <c r="G318" s="146">
        <v>45</v>
      </c>
      <c r="H318" s="146"/>
      <c r="I318" s="146"/>
      <c r="J318" s="191">
        <f t="shared" si="21"/>
        <v>2.1686746987951807E-2</v>
      </c>
      <c r="K318" s="191"/>
      <c r="L318" s="191"/>
      <c r="M318" s="146">
        <v>3</v>
      </c>
      <c r="N318" s="146"/>
      <c r="O318" s="146"/>
      <c r="P318" s="191">
        <f t="shared" si="22"/>
        <v>1.6666666666666666E-2</v>
      </c>
      <c r="Q318" s="191"/>
      <c r="R318" s="191"/>
      <c r="S318" s="26"/>
      <c r="U318" s="88"/>
    </row>
    <row r="319" spans="1:21" ht="12.75" customHeight="1">
      <c r="A319" s="205" t="s">
        <v>132</v>
      </c>
      <c r="B319" s="205"/>
      <c r="C319" s="205"/>
      <c r="D319" s="205"/>
      <c r="E319" s="205"/>
      <c r="F319" s="205"/>
      <c r="G319" s="146">
        <v>30</v>
      </c>
      <c r="H319" s="146"/>
      <c r="I319" s="146"/>
      <c r="J319" s="191">
        <f t="shared" si="21"/>
        <v>1.4457831325301205E-2</v>
      </c>
      <c r="K319" s="191"/>
      <c r="L319" s="191"/>
      <c r="M319" s="146">
        <v>3</v>
      </c>
      <c r="N319" s="146"/>
      <c r="O319" s="146"/>
      <c r="P319" s="191">
        <f t="shared" si="22"/>
        <v>1.6666666666666666E-2</v>
      </c>
      <c r="Q319" s="191"/>
      <c r="R319" s="191"/>
      <c r="S319" s="26"/>
      <c r="U319" s="88"/>
    </row>
    <row r="320" spans="1:21" ht="15.75" customHeight="1">
      <c r="A320" s="205" t="s">
        <v>133</v>
      </c>
      <c r="B320" s="205"/>
      <c r="C320" s="205"/>
      <c r="D320" s="205"/>
      <c r="E320" s="205"/>
      <c r="F320" s="205"/>
      <c r="G320" s="146">
        <v>30</v>
      </c>
      <c r="H320" s="146"/>
      <c r="I320" s="146"/>
      <c r="J320" s="191">
        <f t="shared" si="21"/>
        <v>1.4457831325301205E-2</v>
      </c>
      <c r="K320" s="191"/>
      <c r="L320" s="191"/>
      <c r="M320" s="146">
        <v>4</v>
      </c>
      <c r="N320" s="146"/>
      <c r="O320" s="146"/>
      <c r="P320" s="191">
        <f t="shared" si="22"/>
        <v>2.2222222222222223E-2</v>
      </c>
      <c r="Q320" s="191"/>
      <c r="R320" s="191"/>
      <c r="S320" s="26"/>
      <c r="U320" s="88"/>
    </row>
    <row r="321" spans="1:21" ht="12.75" customHeight="1">
      <c r="A321" s="190" t="s">
        <v>76</v>
      </c>
      <c r="B321" s="190"/>
      <c r="C321" s="190"/>
      <c r="D321" s="190"/>
      <c r="E321" s="190"/>
      <c r="F321" s="190"/>
      <c r="G321" s="146">
        <v>45</v>
      </c>
      <c r="H321" s="146"/>
      <c r="I321" s="146"/>
      <c r="J321" s="191">
        <f t="shared" si="21"/>
        <v>2.1686746987951807E-2</v>
      </c>
      <c r="K321" s="191"/>
      <c r="L321" s="191"/>
      <c r="M321" s="146">
        <v>4</v>
      </c>
      <c r="N321" s="146"/>
      <c r="O321" s="146"/>
      <c r="P321" s="191">
        <f t="shared" si="22"/>
        <v>2.2222222222222223E-2</v>
      </c>
      <c r="Q321" s="191"/>
      <c r="R321" s="191"/>
      <c r="S321" s="26"/>
      <c r="U321" s="88"/>
    </row>
    <row r="322" spans="1:21" ht="12.75" customHeight="1">
      <c r="A322" s="190" t="s">
        <v>134</v>
      </c>
      <c r="B322" s="190"/>
      <c r="C322" s="190"/>
      <c r="D322" s="190"/>
      <c r="E322" s="190"/>
      <c r="F322" s="190"/>
      <c r="G322" s="146">
        <v>30</v>
      </c>
      <c r="H322" s="146"/>
      <c r="I322" s="146"/>
      <c r="J322" s="191">
        <f t="shared" si="21"/>
        <v>1.4457831325301205E-2</v>
      </c>
      <c r="K322" s="191"/>
      <c r="L322" s="191"/>
      <c r="M322" s="146">
        <v>3</v>
      </c>
      <c r="N322" s="146"/>
      <c r="O322" s="146"/>
      <c r="P322" s="191">
        <f t="shared" si="22"/>
        <v>1.6666666666666666E-2</v>
      </c>
      <c r="Q322" s="191"/>
      <c r="R322" s="191"/>
      <c r="S322" s="26"/>
      <c r="U322" s="88"/>
    </row>
    <row r="323" spans="1:21" ht="12.75" customHeight="1">
      <c r="A323" s="190" t="s">
        <v>269</v>
      </c>
      <c r="B323" s="190"/>
      <c r="C323" s="190"/>
      <c r="D323" s="190"/>
      <c r="E323" s="190"/>
      <c r="F323" s="190"/>
      <c r="G323" s="146">
        <v>30</v>
      </c>
      <c r="H323" s="146"/>
      <c r="I323" s="146"/>
      <c r="J323" s="191">
        <f t="shared" si="21"/>
        <v>1.4457831325301205E-2</v>
      </c>
      <c r="K323" s="191"/>
      <c r="L323" s="191"/>
      <c r="M323" s="146">
        <v>3</v>
      </c>
      <c r="N323" s="146"/>
      <c r="O323" s="146"/>
      <c r="P323" s="191">
        <f t="shared" si="22"/>
        <v>1.6666666666666666E-2</v>
      </c>
      <c r="Q323" s="191"/>
      <c r="R323" s="191"/>
      <c r="S323" s="26"/>
      <c r="U323" s="88"/>
    </row>
    <row r="324" spans="1:21" ht="23.25" customHeight="1">
      <c r="A324" s="190" t="s">
        <v>270</v>
      </c>
      <c r="B324" s="190"/>
      <c r="C324" s="190"/>
      <c r="D324" s="190"/>
      <c r="E324" s="190"/>
      <c r="F324" s="190"/>
      <c r="G324" s="146">
        <v>30</v>
      </c>
      <c r="H324" s="146"/>
      <c r="I324" s="146"/>
      <c r="J324" s="191">
        <f t="shared" si="21"/>
        <v>1.4457831325301205E-2</v>
      </c>
      <c r="K324" s="191"/>
      <c r="L324" s="191"/>
      <c r="M324" s="146">
        <v>3</v>
      </c>
      <c r="N324" s="146"/>
      <c r="O324" s="146"/>
      <c r="P324" s="191">
        <f t="shared" si="22"/>
        <v>1.6666666666666666E-2</v>
      </c>
      <c r="Q324" s="191"/>
      <c r="R324" s="191"/>
      <c r="S324" s="26"/>
      <c r="U324" s="88"/>
    </row>
    <row r="325" spans="1:21" ht="15.75" customHeight="1">
      <c r="A325" s="190" t="s">
        <v>271</v>
      </c>
      <c r="B325" s="190"/>
      <c r="C325" s="190"/>
      <c r="D325" s="190"/>
      <c r="E325" s="190"/>
      <c r="F325" s="190"/>
      <c r="G325" s="146">
        <v>30</v>
      </c>
      <c r="H325" s="146"/>
      <c r="I325" s="146"/>
      <c r="J325" s="191">
        <f t="shared" si="21"/>
        <v>1.4457831325301205E-2</v>
      </c>
      <c r="K325" s="191"/>
      <c r="L325" s="191"/>
      <c r="M325" s="146">
        <v>3</v>
      </c>
      <c r="N325" s="146"/>
      <c r="O325" s="146"/>
      <c r="P325" s="191">
        <f t="shared" si="22"/>
        <v>1.6666666666666666E-2</v>
      </c>
      <c r="Q325" s="191"/>
      <c r="R325" s="191"/>
      <c r="S325" s="26"/>
      <c r="U325" s="88"/>
    </row>
    <row r="326" spans="1:21" ht="12.75" customHeight="1">
      <c r="A326" s="190" t="s">
        <v>105</v>
      </c>
      <c r="B326" s="190"/>
      <c r="C326" s="190"/>
      <c r="D326" s="190"/>
      <c r="E326" s="190"/>
      <c r="F326" s="190"/>
      <c r="G326" s="146">
        <v>0</v>
      </c>
      <c r="H326" s="146"/>
      <c r="I326" s="146"/>
      <c r="J326" s="191">
        <f t="shared" si="21"/>
        <v>0</v>
      </c>
      <c r="K326" s="191"/>
      <c r="L326" s="191"/>
      <c r="M326" s="146">
        <v>10</v>
      </c>
      <c r="N326" s="146"/>
      <c r="O326" s="146"/>
      <c r="P326" s="191">
        <f t="shared" si="22"/>
        <v>5.5555555555555552E-2</v>
      </c>
      <c r="Q326" s="191"/>
      <c r="R326" s="191"/>
      <c r="S326" s="26"/>
      <c r="U326" s="88"/>
    </row>
    <row r="327" spans="1:21" ht="12.75" customHeight="1">
      <c r="A327" s="199" t="s">
        <v>135</v>
      </c>
      <c r="B327" s="199"/>
      <c r="C327" s="199"/>
      <c r="D327" s="199"/>
      <c r="E327" s="199"/>
      <c r="F327" s="199"/>
      <c r="G327" s="188">
        <v>680</v>
      </c>
      <c r="H327" s="188"/>
      <c r="I327" s="188"/>
      <c r="J327" s="189">
        <f t="shared" si="21"/>
        <v>0.32771084337349399</v>
      </c>
      <c r="K327" s="189"/>
      <c r="L327" s="189"/>
      <c r="M327" s="188">
        <v>59</v>
      </c>
      <c r="N327" s="188"/>
      <c r="O327" s="188"/>
      <c r="P327" s="189">
        <f t="shared" si="22"/>
        <v>0.32777777777777778</v>
      </c>
      <c r="Q327" s="189"/>
      <c r="R327" s="189"/>
      <c r="S327" s="26"/>
      <c r="U327" s="88"/>
    </row>
    <row r="328" spans="1:21" ht="26.25" customHeight="1">
      <c r="A328" s="26"/>
      <c r="B328" s="26"/>
      <c r="C328" s="26"/>
      <c r="D328" s="26"/>
      <c r="E328" s="26"/>
      <c r="F328" s="27"/>
      <c r="G328" s="96"/>
      <c r="H328" s="26"/>
      <c r="I328" s="26"/>
      <c r="J328" s="45"/>
      <c r="K328" s="26"/>
      <c r="L328" s="26"/>
      <c r="M328" s="26"/>
      <c r="N328" s="26"/>
      <c r="O328" s="26"/>
      <c r="P328" s="26"/>
      <c r="Q328" s="45"/>
      <c r="R328" s="45"/>
      <c r="S328" s="26"/>
    </row>
    <row r="329" spans="1:21" ht="12.75" customHeight="1">
      <c r="A329" s="63" t="s">
        <v>136</v>
      </c>
      <c r="B329" s="26"/>
      <c r="C329" s="26"/>
      <c r="D329" s="26"/>
      <c r="E329" s="26"/>
      <c r="F329" s="27"/>
      <c r="G329" s="204" t="s">
        <v>124</v>
      </c>
      <c r="H329" s="204"/>
      <c r="I329" s="204"/>
      <c r="J329" s="204"/>
      <c r="K329" s="204"/>
      <c r="L329" s="204"/>
      <c r="M329" s="204" t="s">
        <v>125</v>
      </c>
      <c r="N329" s="204"/>
      <c r="O329" s="204"/>
      <c r="P329" s="204"/>
      <c r="Q329" s="204"/>
      <c r="R329" s="204"/>
      <c r="S329" s="26"/>
    </row>
    <row r="330" spans="1:21" ht="42" customHeight="1">
      <c r="A330" s="26"/>
      <c r="B330" s="26"/>
      <c r="C330" s="26"/>
      <c r="D330" s="26"/>
      <c r="E330" s="26"/>
      <c r="F330" s="27"/>
      <c r="G330" s="194" t="s">
        <v>126</v>
      </c>
      <c r="H330" s="194"/>
      <c r="I330" s="194"/>
      <c r="J330" s="194" t="s">
        <v>234</v>
      </c>
      <c r="K330" s="194"/>
      <c r="L330" s="194"/>
      <c r="M330" s="194" t="s">
        <v>127</v>
      </c>
      <c r="N330" s="194"/>
      <c r="O330" s="194"/>
      <c r="P330" s="194" t="s">
        <v>128</v>
      </c>
      <c r="Q330" s="194"/>
      <c r="R330" s="194"/>
      <c r="S330" s="26"/>
    </row>
    <row r="331" spans="1:21" ht="20.25" customHeight="1">
      <c r="A331" s="195" t="s">
        <v>137</v>
      </c>
      <c r="B331" s="195"/>
      <c r="C331" s="195"/>
      <c r="D331" s="195"/>
      <c r="E331" s="195"/>
      <c r="F331" s="195"/>
      <c r="G331" s="146">
        <f>J127</f>
        <v>2365</v>
      </c>
      <c r="H331" s="146"/>
      <c r="I331" s="146"/>
      <c r="J331" s="191">
        <f>G331/(G331+G332)</f>
        <v>0.49684873949579833</v>
      </c>
      <c r="K331" s="191"/>
      <c r="L331" s="191"/>
      <c r="M331" s="196">
        <f>S127</f>
        <v>88.9</v>
      </c>
      <c r="N331" s="146"/>
      <c r="O331" s="146"/>
      <c r="P331" s="191">
        <f>M331/Q127</f>
        <v>0.49388888888888893</v>
      </c>
      <c r="Q331" s="191"/>
      <c r="R331" s="191"/>
      <c r="S331" s="26"/>
    </row>
    <row r="332" spans="1:21" ht="25.5" customHeight="1">
      <c r="A332" s="198" t="s">
        <v>272</v>
      </c>
      <c r="B332" s="198"/>
      <c r="C332" s="198"/>
      <c r="D332" s="198"/>
      <c r="E332" s="198"/>
      <c r="F332" s="198"/>
      <c r="G332" s="146">
        <f>I127+T127</f>
        <v>2395</v>
      </c>
      <c r="H332" s="146"/>
      <c r="I332" s="146"/>
      <c r="J332" s="191">
        <f>G332/(G331+G332)</f>
        <v>0.50315126050420167</v>
      </c>
      <c r="K332" s="191"/>
      <c r="L332" s="191"/>
      <c r="M332" s="197">
        <f>R127</f>
        <v>91.1</v>
      </c>
      <c r="N332" s="197"/>
      <c r="O332" s="197"/>
      <c r="P332" s="191">
        <f>M332/Q127</f>
        <v>0.50611111111111107</v>
      </c>
      <c r="Q332" s="191"/>
      <c r="R332" s="191"/>
      <c r="S332" s="26"/>
    </row>
    <row r="333" spans="1:21" ht="12.75" customHeight="1">
      <c r="A333" s="26"/>
      <c r="B333" s="26"/>
      <c r="C333" s="26"/>
      <c r="D333" s="26"/>
      <c r="E333" s="26"/>
      <c r="F333" s="27"/>
      <c r="G333" s="96"/>
      <c r="H333" s="26"/>
      <c r="I333" s="26"/>
      <c r="J333" s="45"/>
      <c r="K333" s="26"/>
      <c r="L333" s="26"/>
      <c r="M333" s="26"/>
      <c r="N333" s="26"/>
      <c r="O333" s="26"/>
      <c r="P333" s="26"/>
      <c r="Q333" s="45"/>
      <c r="R333" s="45"/>
      <c r="S333" s="26"/>
    </row>
    <row r="334" spans="1:21" ht="12.75" customHeight="1">
      <c r="A334" s="26"/>
      <c r="B334" s="26"/>
      <c r="C334" s="26"/>
      <c r="D334" s="26"/>
      <c r="E334" s="26"/>
      <c r="F334" s="27"/>
      <c r="G334" s="96"/>
      <c r="H334" s="26"/>
      <c r="I334" s="26"/>
      <c r="J334" s="45"/>
      <c r="K334" s="26"/>
      <c r="L334" s="26"/>
      <c r="M334" s="26"/>
      <c r="N334" s="26"/>
      <c r="O334" s="26"/>
      <c r="P334" s="26"/>
      <c r="Q334" s="45"/>
      <c r="R334" s="45"/>
      <c r="S334" s="26"/>
    </row>
    <row r="335" spans="1:21" ht="12.75" customHeight="1">
      <c r="A335" s="201" t="s">
        <v>138</v>
      </c>
      <c r="B335" s="201"/>
      <c r="C335" s="201"/>
      <c r="D335" s="201"/>
      <c r="E335" s="201"/>
      <c r="F335" s="6"/>
      <c r="G335" s="107"/>
      <c r="H335" s="201" t="s">
        <v>139</v>
      </c>
      <c r="I335" s="201"/>
      <c r="J335" s="201"/>
      <c r="K335" s="201"/>
      <c r="L335" s="201"/>
      <c r="M335" s="201"/>
      <c r="N335" s="201"/>
      <c r="O335" s="201"/>
      <c r="P335" s="201"/>
      <c r="Q335" s="201"/>
      <c r="R335" s="6"/>
      <c r="S335" s="26"/>
    </row>
    <row r="336" spans="1:21" ht="21" customHeight="1">
      <c r="A336" s="9"/>
      <c r="B336" s="9"/>
      <c r="C336" s="9"/>
      <c r="D336" s="9"/>
      <c r="E336" s="9"/>
      <c r="F336" s="6"/>
      <c r="G336" s="107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6"/>
      <c r="S336" s="26"/>
    </row>
    <row r="337" spans="1:22" ht="12.75" customHeight="1">
      <c r="A337" s="156" t="s">
        <v>278</v>
      </c>
      <c r="B337" s="156"/>
      <c r="C337" s="156"/>
      <c r="D337" s="156"/>
      <c r="E337" s="156"/>
      <c r="F337" s="6"/>
      <c r="G337" s="96"/>
      <c r="H337" s="156" t="s">
        <v>278</v>
      </c>
      <c r="I337" s="156"/>
      <c r="J337" s="156"/>
      <c r="K337" s="156"/>
      <c r="L337" s="156"/>
      <c r="M337" s="156"/>
      <c r="N337" s="156"/>
      <c r="O337" s="156"/>
      <c r="P337" s="156"/>
      <c r="Q337" s="156"/>
      <c r="R337" s="6"/>
      <c r="S337" s="26"/>
    </row>
    <row r="338" spans="1:22" ht="7.5" customHeight="1">
      <c r="A338" s="201" t="s">
        <v>140</v>
      </c>
      <c r="B338" s="201"/>
      <c r="C338" s="201"/>
      <c r="D338" s="201"/>
      <c r="E338" s="201"/>
      <c r="F338" s="6"/>
      <c r="G338" s="108"/>
      <c r="H338" s="202" t="s">
        <v>141</v>
      </c>
      <c r="I338" s="202"/>
      <c r="J338" s="202"/>
      <c r="K338" s="202"/>
      <c r="L338" s="202"/>
      <c r="M338" s="202"/>
      <c r="N338" s="202"/>
      <c r="O338" s="202"/>
      <c r="P338" s="202"/>
      <c r="Q338" s="202"/>
      <c r="R338" s="6"/>
      <c r="S338" s="26"/>
    </row>
    <row r="339" spans="1:22" ht="12.75" customHeight="1">
      <c r="A339" s="201" t="s">
        <v>142</v>
      </c>
      <c r="B339" s="201"/>
      <c r="C339" s="201"/>
      <c r="D339" s="201"/>
      <c r="E339" s="201"/>
      <c r="F339" s="6"/>
      <c r="G339" s="107"/>
      <c r="H339" s="203" t="s">
        <v>142</v>
      </c>
      <c r="I339" s="203"/>
      <c r="J339" s="203"/>
      <c r="K339" s="203"/>
      <c r="L339" s="203"/>
      <c r="M339" s="203"/>
      <c r="N339" s="203"/>
      <c r="O339" s="203"/>
      <c r="P339" s="203"/>
      <c r="Q339" s="203"/>
      <c r="R339" s="6"/>
      <c r="S339" s="26"/>
    </row>
    <row r="340" spans="1:22" ht="12.75" customHeight="1">
      <c r="A340" s="9"/>
      <c r="B340" s="9"/>
      <c r="C340" s="9"/>
      <c r="D340" s="9"/>
      <c r="E340" s="9"/>
      <c r="F340" s="9"/>
      <c r="G340" s="109"/>
      <c r="H340" s="18"/>
      <c r="I340" s="19"/>
      <c r="J340" s="18"/>
      <c r="K340" s="18"/>
      <c r="L340" s="18"/>
      <c r="M340" s="18"/>
      <c r="N340" s="16"/>
      <c r="O340" s="16"/>
      <c r="P340" s="16"/>
      <c r="Q340" s="17"/>
      <c r="R340" s="6"/>
      <c r="S340" s="26"/>
    </row>
    <row r="341" spans="1:22" ht="12.75" customHeight="1">
      <c r="A341" s="9"/>
      <c r="B341" s="9"/>
      <c r="C341" s="9"/>
      <c r="D341" s="9"/>
      <c r="E341" s="9"/>
      <c r="F341" s="6"/>
      <c r="G341" s="96"/>
      <c r="H341" s="16"/>
      <c r="I341" s="11"/>
      <c r="J341" s="17"/>
      <c r="K341" s="16"/>
      <c r="L341" s="16"/>
      <c r="M341" s="16"/>
      <c r="N341" s="16"/>
      <c r="O341" s="16"/>
      <c r="P341" s="16"/>
      <c r="Q341" s="17"/>
      <c r="R341" s="6"/>
      <c r="S341" s="26"/>
    </row>
    <row r="342" spans="1:22" ht="12.75" customHeight="1">
      <c r="A342" s="201" t="s">
        <v>143</v>
      </c>
      <c r="B342" s="201"/>
      <c r="C342" s="201"/>
      <c r="D342" s="201"/>
      <c r="E342" s="201"/>
      <c r="F342" s="6"/>
      <c r="G342" s="96"/>
      <c r="H342" s="203" t="s">
        <v>277</v>
      </c>
      <c r="I342" s="203"/>
      <c r="J342" s="203"/>
      <c r="K342" s="203"/>
      <c r="L342" s="203"/>
      <c r="M342" s="203"/>
      <c r="N342" s="203"/>
      <c r="O342" s="203"/>
      <c r="P342" s="203"/>
      <c r="Q342" s="203"/>
      <c r="R342" s="6"/>
      <c r="S342" s="26"/>
    </row>
    <row r="343" spans="1:22" ht="18.75" customHeight="1">
      <c r="A343" s="9"/>
      <c r="B343" s="9"/>
      <c r="C343" s="9"/>
      <c r="D343" s="9"/>
      <c r="E343" s="9"/>
      <c r="F343" s="6"/>
      <c r="G343" s="96"/>
      <c r="H343" s="16"/>
      <c r="I343" s="11"/>
      <c r="J343" s="17"/>
      <c r="K343" s="16"/>
      <c r="L343" s="16"/>
      <c r="M343" s="16"/>
      <c r="N343" s="16"/>
      <c r="O343" s="16"/>
      <c r="P343" s="16"/>
      <c r="Q343" s="17"/>
      <c r="R343" s="6"/>
      <c r="S343" s="26"/>
    </row>
    <row r="344" spans="1:22" ht="12.75" customHeight="1">
      <c r="A344" s="156" t="s">
        <v>279</v>
      </c>
      <c r="B344" s="156"/>
      <c r="C344" s="156"/>
      <c r="D344" s="156"/>
      <c r="E344" s="156"/>
      <c r="F344" s="6"/>
      <c r="G344" s="96"/>
      <c r="H344" s="156" t="s">
        <v>280</v>
      </c>
      <c r="I344" s="156"/>
      <c r="J344" s="156"/>
      <c r="K344" s="156"/>
      <c r="L344" s="156"/>
      <c r="M344" s="156"/>
      <c r="N344" s="156"/>
      <c r="O344" s="156"/>
      <c r="P344" s="156"/>
      <c r="Q344" s="156"/>
      <c r="R344" s="6"/>
      <c r="S344" s="26"/>
    </row>
    <row r="345" spans="1:22" ht="7.5" customHeight="1">
      <c r="A345" s="201" t="s">
        <v>144</v>
      </c>
      <c r="B345" s="201"/>
      <c r="C345" s="201"/>
      <c r="D345" s="201"/>
      <c r="E345" s="201"/>
      <c r="F345" s="6"/>
      <c r="G345" s="108"/>
      <c r="H345" s="202" t="s">
        <v>141</v>
      </c>
      <c r="I345" s="202"/>
      <c r="J345" s="202"/>
      <c r="K345" s="202"/>
      <c r="L345" s="202"/>
      <c r="M345" s="202"/>
      <c r="N345" s="202"/>
      <c r="O345" s="202"/>
      <c r="P345" s="202"/>
      <c r="Q345" s="202"/>
      <c r="R345" s="6"/>
      <c r="S345" s="26"/>
    </row>
    <row r="346" spans="1:22" ht="12.75" customHeight="1">
      <c r="A346" s="201" t="s">
        <v>142</v>
      </c>
      <c r="B346" s="201"/>
      <c r="C346" s="201"/>
      <c r="D346" s="201"/>
      <c r="E346" s="201"/>
      <c r="F346" s="6"/>
      <c r="G346" s="107"/>
      <c r="H346" s="203" t="s">
        <v>142</v>
      </c>
      <c r="I346" s="203"/>
      <c r="J346" s="203"/>
      <c r="K346" s="203"/>
      <c r="L346" s="203"/>
      <c r="M346" s="203"/>
      <c r="N346" s="203"/>
      <c r="O346" s="203"/>
      <c r="P346" s="203"/>
      <c r="Q346" s="203"/>
      <c r="R346" s="6"/>
      <c r="S346" s="26"/>
    </row>
    <row r="347" spans="1:22" ht="12.75" customHeight="1">
      <c r="A347" s="10"/>
      <c r="B347" s="10"/>
      <c r="C347" s="10"/>
      <c r="D347" s="10"/>
      <c r="E347" s="10"/>
      <c r="F347" s="6"/>
      <c r="G347" s="96"/>
      <c r="H347" s="16"/>
      <c r="I347" s="11"/>
      <c r="J347" s="17"/>
      <c r="K347" s="16"/>
      <c r="L347" s="16"/>
      <c r="M347" s="16"/>
      <c r="N347" s="16"/>
      <c r="O347" s="16"/>
      <c r="P347" s="16"/>
      <c r="Q347" s="17"/>
      <c r="R347" s="6"/>
      <c r="S347" s="26"/>
    </row>
    <row r="348" spans="1:22" ht="12.75" customHeight="1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93"/>
    </row>
    <row r="349" spans="1:22" ht="12.75" customHeight="1">
      <c r="A349" s="26"/>
      <c r="B349" s="26"/>
      <c r="C349" s="26"/>
      <c r="D349" s="26"/>
      <c r="E349" s="26"/>
      <c r="F349" s="26"/>
      <c r="G349" s="9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V349" s="4"/>
    </row>
    <row r="350" spans="1:22" ht="12.75" customHeight="1">
      <c r="A350" s="154" t="s">
        <v>276</v>
      </c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V350" s="4"/>
    </row>
    <row r="351" spans="1:22" ht="12.75" customHeigh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V351" s="4"/>
    </row>
    <row r="352" spans="1:22" ht="12.75" customHeigh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V352" s="4"/>
    </row>
    <row r="353" spans="1:22" ht="35.25" customHeight="1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V353" s="4"/>
    </row>
    <row r="354" spans="1:22" ht="12.75" customHeight="1">
      <c r="A354" s="94"/>
      <c r="B354" s="94"/>
      <c r="C354" s="94"/>
      <c r="D354" s="94"/>
      <c r="E354" s="94"/>
      <c r="F354" s="94"/>
      <c r="G354" s="110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V354" s="4"/>
    </row>
    <row r="355" spans="1:22" ht="12.75" customHeight="1">
      <c r="A355" s="154" t="s">
        <v>281</v>
      </c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V355" s="4"/>
    </row>
    <row r="356" spans="1:22" ht="12.75" customHeight="1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V356" s="4"/>
    </row>
    <row r="357" spans="1:22" ht="12.75" customHeight="1">
      <c r="A357" s="94"/>
      <c r="B357" s="94"/>
      <c r="C357" s="94"/>
      <c r="D357" s="94"/>
      <c r="E357" s="94"/>
      <c r="F357" s="94"/>
      <c r="G357" s="110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V357" s="4"/>
    </row>
    <row r="358" spans="1:22" ht="12.75" customHeight="1">
      <c r="A358" s="94"/>
      <c r="B358" s="94"/>
      <c r="C358" s="94"/>
      <c r="D358" s="94"/>
      <c r="E358" s="94"/>
      <c r="F358" s="94"/>
      <c r="G358" s="110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V358" s="4"/>
    </row>
    <row r="359" spans="1:22" ht="12.75" customHeight="1">
      <c r="A359" s="94"/>
      <c r="B359" s="94"/>
      <c r="C359" s="94"/>
      <c r="D359" s="94"/>
      <c r="E359" s="94"/>
      <c r="F359" s="94"/>
      <c r="G359" s="110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V359" s="4"/>
    </row>
    <row r="360" spans="1:22" ht="12.75" customHeight="1">
      <c r="A360" s="94"/>
      <c r="B360" s="94"/>
      <c r="C360" s="94"/>
      <c r="D360" s="94"/>
      <c r="E360" s="94"/>
      <c r="F360" s="94"/>
      <c r="G360" s="110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1:22" ht="12.75" customHeight="1">
      <c r="A361" s="94"/>
      <c r="B361" s="94"/>
      <c r="C361" s="94"/>
      <c r="D361" s="94"/>
      <c r="E361" s="94"/>
      <c r="F361" s="94"/>
      <c r="G361" s="110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1:22" ht="12.75" customHeight="1">
      <c r="A362" s="94"/>
      <c r="B362" s="94"/>
      <c r="C362" s="94"/>
      <c r="D362" s="94"/>
      <c r="E362" s="94"/>
      <c r="F362" s="94"/>
      <c r="G362" s="110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1:22" ht="12.75" customHeight="1">
      <c r="A363" s="26"/>
      <c r="B363" s="26"/>
      <c r="C363" s="26"/>
      <c r="D363" s="26"/>
      <c r="E363" s="26"/>
      <c r="F363" s="27"/>
      <c r="G363" s="96"/>
      <c r="H363" s="26"/>
      <c r="I363" s="64"/>
      <c r="J363" s="45"/>
      <c r="K363" s="26"/>
      <c r="L363" s="26"/>
      <c r="M363" s="26"/>
      <c r="N363" s="26"/>
      <c r="O363" s="45"/>
      <c r="P363" s="45"/>
      <c r="Q363" s="26"/>
      <c r="R363" s="26"/>
      <c r="S363" s="26"/>
    </row>
    <row r="364" spans="1:22">
      <c r="A364" s="26"/>
      <c r="B364" s="26"/>
      <c r="C364" s="26"/>
      <c r="D364" s="26"/>
      <c r="E364" s="26"/>
      <c r="F364" s="27"/>
      <c r="G364" s="96"/>
      <c r="H364" s="26"/>
      <c r="I364" s="64"/>
      <c r="J364" s="45"/>
      <c r="K364" s="26"/>
      <c r="L364" s="26"/>
      <c r="M364" s="26"/>
      <c r="N364" s="26"/>
      <c r="O364" s="45"/>
      <c r="P364" s="45"/>
      <c r="Q364" s="26"/>
      <c r="R364" s="26"/>
      <c r="S364" s="26"/>
    </row>
    <row r="365" spans="1:22">
      <c r="A365" s="26"/>
      <c r="B365" s="26"/>
      <c r="C365" s="26"/>
      <c r="D365" s="26"/>
      <c r="E365" s="26"/>
      <c r="F365" s="27"/>
      <c r="G365" s="96"/>
      <c r="H365" s="26"/>
      <c r="I365" s="64"/>
      <c r="J365" s="45"/>
      <c r="K365" s="26"/>
      <c r="L365" s="26"/>
      <c r="M365" s="26"/>
      <c r="N365" s="26"/>
      <c r="O365" s="45"/>
      <c r="P365" s="45"/>
      <c r="Q365" s="26"/>
      <c r="R365" s="26"/>
      <c r="S365" s="26"/>
    </row>
    <row r="366" spans="1:22">
      <c r="A366" s="26"/>
      <c r="B366" s="26"/>
      <c r="C366" s="26"/>
      <c r="D366" s="26"/>
      <c r="E366" s="26"/>
      <c r="F366" s="27"/>
      <c r="G366" s="96"/>
      <c r="H366" s="26"/>
      <c r="I366" s="64"/>
      <c r="J366" s="45"/>
      <c r="K366" s="26"/>
      <c r="L366" s="26"/>
      <c r="M366" s="26"/>
      <c r="N366" s="26"/>
      <c r="O366" s="45"/>
      <c r="P366" s="45"/>
      <c r="Q366" s="26"/>
      <c r="R366" s="26"/>
      <c r="S366" s="26"/>
    </row>
    <row r="367" spans="1:22">
      <c r="I367" s="15"/>
    </row>
    <row r="368" spans="1:22">
      <c r="I368" s="15"/>
    </row>
    <row r="369" spans="9:9">
      <c r="I369" s="15"/>
    </row>
    <row r="370" spans="9:9">
      <c r="I370" s="15"/>
    </row>
    <row r="371" spans="9:9">
      <c r="I371" s="15"/>
    </row>
    <row r="372" spans="9:9">
      <c r="I372" s="15"/>
    </row>
    <row r="373" spans="9:9">
      <c r="I373" s="15"/>
    </row>
    <row r="374" spans="9:9">
      <c r="I374" s="15"/>
    </row>
    <row r="375" spans="9:9">
      <c r="I375" s="15"/>
    </row>
    <row r="376" spans="9:9">
      <c r="I376" s="15"/>
    </row>
    <row r="377" spans="9:9">
      <c r="I377" s="15"/>
    </row>
    <row r="378" spans="9:9">
      <c r="I378" s="15"/>
    </row>
    <row r="379" spans="9:9">
      <c r="I379" s="15"/>
    </row>
  </sheetData>
  <sheetProtection selectLockedCells="1" selectUnlockedCells="1"/>
  <mergeCells count="803">
    <mergeCell ref="A10:T10"/>
    <mergeCell ref="A11:T11"/>
    <mergeCell ref="A12:T12"/>
    <mergeCell ref="A13:T13"/>
    <mergeCell ref="A14:T14"/>
    <mergeCell ref="A15:T15"/>
    <mergeCell ref="A16:T16"/>
    <mergeCell ref="A17:T17"/>
    <mergeCell ref="T20:T23"/>
    <mergeCell ref="A19:T19"/>
    <mergeCell ref="E20:E23"/>
    <mergeCell ref="T303:T304"/>
    <mergeCell ref="T305:T306"/>
    <mergeCell ref="A275:T275"/>
    <mergeCell ref="T276:T278"/>
    <mergeCell ref="A285:T285"/>
    <mergeCell ref="T286:T288"/>
    <mergeCell ref="T289:T290"/>
    <mergeCell ref="T295:T296"/>
    <mergeCell ref="T297:T298"/>
    <mergeCell ref="T299:T300"/>
    <mergeCell ref="T301:T302"/>
    <mergeCell ref="C276:C278"/>
    <mergeCell ref="D276:D278"/>
    <mergeCell ref="A286:A288"/>
    <mergeCell ref="B281:B282"/>
    <mergeCell ref="B286:B288"/>
    <mergeCell ref="H276:O276"/>
    <mergeCell ref="P276:S276"/>
    <mergeCell ref="H277:J277"/>
    <mergeCell ref="K277:O277"/>
    <mergeCell ref="P277:P278"/>
    <mergeCell ref="Q277:Q278"/>
    <mergeCell ref="R277:S277"/>
    <mergeCell ref="G301:G302"/>
    <mergeCell ref="Q178:Q179"/>
    <mergeCell ref="E261:E262"/>
    <mergeCell ref="A209:A211"/>
    <mergeCell ref="B209:B211"/>
    <mergeCell ref="C209:C211"/>
    <mergeCell ref="D209:D211"/>
    <mergeCell ref="E209:E211"/>
    <mergeCell ref="Q210:Q211"/>
    <mergeCell ref="A182:A183"/>
    <mergeCell ref="E182:E183"/>
    <mergeCell ref="F182:F183"/>
    <mergeCell ref="H182:H183"/>
    <mergeCell ref="P182:P183"/>
    <mergeCell ref="A187:G187"/>
    <mergeCell ref="A202:A203"/>
    <mergeCell ref="E202:E203"/>
    <mergeCell ref="F202:F203"/>
    <mergeCell ref="A191:A193"/>
    <mergeCell ref="B191:B193"/>
    <mergeCell ref="C191:C193"/>
    <mergeCell ref="D191:D193"/>
    <mergeCell ref="E191:E193"/>
    <mergeCell ref="B180:B183"/>
    <mergeCell ref="H202:H203"/>
    <mergeCell ref="R53:R54"/>
    <mergeCell ref="S53:S54"/>
    <mergeCell ref="T53:T54"/>
    <mergeCell ref="B150:B155"/>
    <mergeCell ref="B258:B265"/>
    <mergeCell ref="B212:B214"/>
    <mergeCell ref="F259:F260"/>
    <mergeCell ref="H259:H260"/>
    <mergeCell ref="H154:H155"/>
    <mergeCell ref="A158:G158"/>
    <mergeCell ref="A154:A155"/>
    <mergeCell ref="B156:B157"/>
    <mergeCell ref="A259:A260"/>
    <mergeCell ref="E259:E260"/>
    <mergeCell ref="A175:T175"/>
    <mergeCell ref="A176:T176"/>
    <mergeCell ref="T177:T179"/>
    <mergeCell ref="A189:T189"/>
    <mergeCell ref="A190:T190"/>
    <mergeCell ref="T191:T193"/>
    <mergeCell ref="A197:T197"/>
    <mergeCell ref="A198:T198"/>
    <mergeCell ref="T199:T201"/>
    <mergeCell ref="H209:O209"/>
    <mergeCell ref="A171:A172"/>
    <mergeCell ref="A165:A166"/>
    <mergeCell ref="A261:A262"/>
    <mergeCell ref="A283:G283"/>
    <mergeCell ref="A167:A168"/>
    <mergeCell ref="B165:B172"/>
    <mergeCell ref="E165:E166"/>
    <mergeCell ref="E221:E222"/>
    <mergeCell ref="F221:F222"/>
    <mergeCell ref="A235:A237"/>
    <mergeCell ref="B235:B237"/>
    <mergeCell ref="A205:G205"/>
    <mergeCell ref="A207:T207"/>
    <mergeCell ref="A208:T208"/>
    <mergeCell ref="T209:T211"/>
    <mergeCell ref="A233:T233"/>
    <mergeCell ref="A234:T234"/>
    <mergeCell ref="T235:T237"/>
    <mergeCell ref="A244:T244"/>
    <mergeCell ref="T245:T247"/>
    <mergeCell ref="A254:T254"/>
    <mergeCell ref="T255:T257"/>
    <mergeCell ref="H261:H262"/>
    <mergeCell ref="F261:F262"/>
    <mergeCell ref="T115:T116"/>
    <mergeCell ref="T117:T118"/>
    <mergeCell ref="E276:E278"/>
    <mergeCell ref="F276:F278"/>
    <mergeCell ref="G276:G278"/>
    <mergeCell ref="T119:T120"/>
    <mergeCell ref="T121:T122"/>
    <mergeCell ref="P115:P116"/>
    <mergeCell ref="Q115:Q116"/>
    <mergeCell ref="R115:R116"/>
    <mergeCell ref="S115:S116"/>
    <mergeCell ref="G117:G118"/>
    <mergeCell ref="H117:H118"/>
    <mergeCell ref="I117:I118"/>
    <mergeCell ref="J117:J118"/>
    <mergeCell ref="L117:L118"/>
    <mergeCell ref="O117:O118"/>
    <mergeCell ref="P117:P118"/>
    <mergeCell ref="Q117:Q118"/>
    <mergeCell ref="R117:R118"/>
    <mergeCell ref="S117:S118"/>
    <mergeCell ref="G119:G120"/>
    <mergeCell ref="O119:O120"/>
    <mergeCell ref="G115:G116"/>
    <mergeCell ref="T106:T107"/>
    <mergeCell ref="T108:T109"/>
    <mergeCell ref="T98:T99"/>
    <mergeCell ref="A20:A23"/>
    <mergeCell ref="B20:B23"/>
    <mergeCell ref="C20:C23"/>
    <mergeCell ref="D20:D23"/>
    <mergeCell ref="P25:P26"/>
    <mergeCell ref="A27:A28"/>
    <mergeCell ref="E27:E28"/>
    <mergeCell ref="F27:F28"/>
    <mergeCell ref="H27:H28"/>
    <mergeCell ref="P27:P28"/>
    <mergeCell ref="A29:A30"/>
    <mergeCell ref="E29:E30"/>
    <mergeCell ref="F29:F30"/>
    <mergeCell ref="H29:H30"/>
    <mergeCell ref="H25:H26"/>
    <mergeCell ref="P29:P30"/>
    <mergeCell ref="B24:B51"/>
    <mergeCell ref="A25:A26"/>
    <mergeCell ref="E25:E26"/>
    <mergeCell ref="P53:P54"/>
    <mergeCell ref="Q53:Q54"/>
    <mergeCell ref="F25:F26"/>
    <mergeCell ref="H31:H32"/>
    <mergeCell ref="P20:S20"/>
    <mergeCell ref="H21:J22"/>
    <mergeCell ref="K21:O21"/>
    <mergeCell ref="Q21:Q23"/>
    <mergeCell ref="R21:S22"/>
    <mergeCell ref="K22:N22"/>
    <mergeCell ref="O22:O23"/>
    <mergeCell ref="P22:P23"/>
    <mergeCell ref="F20:F23"/>
    <mergeCell ref="G20:G23"/>
    <mergeCell ref="H20:O20"/>
    <mergeCell ref="P31:P32"/>
    <mergeCell ref="C36:G36"/>
    <mergeCell ref="A37:A38"/>
    <mergeCell ref="E37:E38"/>
    <mergeCell ref="F37:F38"/>
    <mergeCell ref="H37:H38"/>
    <mergeCell ref="P37:P38"/>
    <mergeCell ref="A39:A40"/>
    <mergeCell ref="E39:E40"/>
    <mergeCell ref="F39:F40"/>
    <mergeCell ref="H39:H40"/>
    <mergeCell ref="P39:P40"/>
    <mergeCell ref="A31:A32"/>
    <mergeCell ref="E31:E32"/>
    <mergeCell ref="F31:F32"/>
    <mergeCell ref="E73:E74"/>
    <mergeCell ref="F73:F74"/>
    <mergeCell ref="A82:A83"/>
    <mergeCell ref="E82:E83"/>
    <mergeCell ref="H73:H74"/>
    <mergeCell ref="P73:P74"/>
    <mergeCell ref="H82:H83"/>
    <mergeCell ref="A41:A42"/>
    <mergeCell ref="E41:E42"/>
    <mergeCell ref="F41:F42"/>
    <mergeCell ref="H41:H42"/>
    <mergeCell ref="P41:P42"/>
    <mergeCell ref="A45:A46"/>
    <mergeCell ref="E45:E46"/>
    <mergeCell ref="F45:F46"/>
    <mergeCell ref="H45:H46"/>
    <mergeCell ref="P45:P46"/>
    <mergeCell ref="F53:F54"/>
    <mergeCell ref="G53:G54"/>
    <mergeCell ref="H53:H54"/>
    <mergeCell ref="I53:I54"/>
    <mergeCell ref="J53:J54"/>
    <mergeCell ref="L53:L54"/>
    <mergeCell ref="O53:O54"/>
    <mergeCell ref="F80:F81"/>
    <mergeCell ref="H80:H81"/>
    <mergeCell ref="P80:P81"/>
    <mergeCell ref="P84:P85"/>
    <mergeCell ref="F82:F83"/>
    <mergeCell ref="E103:E104"/>
    <mergeCell ref="F103:F104"/>
    <mergeCell ref="H60:H61"/>
    <mergeCell ref="P98:P99"/>
    <mergeCell ref="H98:H99"/>
    <mergeCell ref="I98:I99"/>
    <mergeCell ref="J98:J99"/>
    <mergeCell ref="K98:K99"/>
    <mergeCell ref="L98:L99"/>
    <mergeCell ref="P60:P61"/>
    <mergeCell ref="H62:H63"/>
    <mergeCell ref="P62:P63"/>
    <mergeCell ref="P86:P87"/>
    <mergeCell ref="P82:P83"/>
    <mergeCell ref="E64:E65"/>
    <mergeCell ref="E66:E67"/>
    <mergeCell ref="A47:A48"/>
    <mergeCell ref="E47:E48"/>
    <mergeCell ref="F47:F48"/>
    <mergeCell ref="H47:H48"/>
    <mergeCell ref="P47:P48"/>
    <mergeCell ref="C51:G51"/>
    <mergeCell ref="A52:G52"/>
    <mergeCell ref="B53:B92"/>
    <mergeCell ref="A62:A63"/>
    <mergeCell ref="E62:E63"/>
    <mergeCell ref="F62:F63"/>
    <mergeCell ref="A75:A76"/>
    <mergeCell ref="A60:A61"/>
    <mergeCell ref="E60:E61"/>
    <mergeCell ref="F60:F61"/>
    <mergeCell ref="C72:G72"/>
    <mergeCell ref="A73:A74"/>
    <mergeCell ref="A55:A56"/>
    <mergeCell ref="E55:E56"/>
    <mergeCell ref="F55:F56"/>
    <mergeCell ref="H55:H56"/>
    <mergeCell ref="P55:P56"/>
    <mergeCell ref="A64:A65"/>
    <mergeCell ref="A66:A67"/>
    <mergeCell ref="R98:R99"/>
    <mergeCell ref="S98:S99"/>
    <mergeCell ref="H103:H104"/>
    <mergeCell ref="P103:P104"/>
    <mergeCell ref="M98:M99"/>
    <mergeCell ref="N98:N99"/>
    <mergeCell ref="O98:O99"/>
    <mergeCell ref="G98:G99"/>
    <mergeCell ref="Q98:Q99"/>
    <mergeCell ref="S108:S109"/>
    <mergeCell ref="G106:G107"/>
    <mergeCell ref="H106:H107"/>
    <mergeCell ref="I106:I107"/>
    <mergeCell ref="J106:J107"/>
    <mergeCell ref="L106:L107"/>
    <mergeCell ref="O106:O107"/>
    <mergeCell ref="P106:P107"/>
    <mergeCell ref="G108:G109"/>
    <mergeCell ref="H108:H109"/>
    <mergeCell ref="I108:I109"/>
    <mergeCell ref="J108:J109"/>
    <mergeCell ref="L108:L109"/>
    <mergeCell ref="O108:O109"/>
    <mergeCell ref="Q108:Q109"/>
    <mergeCell ref="R108:R109"/>
    <mergeCell ref="S106:S107"/>
    <mergeCell ref="P108:P109"/>
    <mergeCell ref="Q106:Q107"/>
    <mergeCell ref="R106:R107"/>
    <mergeCell ref="C111:G111"/>
    <mergeCell ref="A112:A113"/>
    <mergeCell ref="E112:E113"/>
    <mergeCell ref="F112:F113"/>
    <mergeCell ref="H112:H113"/>
    <mergeCell ref="A86:A87"/>
    <mergeCell ref="E86:E87"/>
    <mergeCell ref="F86:F87"/>
    <mergeCell ref="H86:H87"/>
    <mergeCell ref="A88:A89"/>
    <mergeCell ref="E88:E89"/>
    <mergeCell ref="F88:F89"/>
    <mergeCell ref="A98:A99"/>
    <mergeCell ref="C98:C99"/>
    <mergeCell ref="D98:D99"/>
    <mergeCell ref="A103:A104"/>
    <mergeCell ref="E98:E99"/>
    <mergeCell ref="F98:F99"/>
    <mergeCell ref="A106:A107"/>
    <mergeCell ref="L115:L116"/>
    <mergeCell ref="O115:O116"/>
    <mergeCell ref="H119:H120"/>
    <mergeCell ref="H115:H116"/>
    <mergeCell ref="A127:G127"/>
    <mergeCell ref="A129:S129"/>
    <mergeCell ref="P119:P120"/>
    <mergeCell ref="Q119:Q120"/>
    <mergeCell ref="R119:R120"/>
    <mergeCell ref="S119:S120"/>
    <mergeCell ref="G121:G122"/>
    <mergeCell ref="H121:H122"/>
    <mergeCell ref="I121:I122"/>
    <mergeCell ref="J121:J122"/>
    <mergeCell ref="P121:P122"/>
    <mergeCell ref="Q121:Q122"/>
    <mergeCell ref="R121:R122"/>
    <mergeCell ref="S121:S122"/>
    <mergeCell ref="M119:M120"/>
    <mergeCell ref="N119:N120"/>
    <mergeCell ref="I119:I120"/>
    <mergeCell ref="C125:G125"/>
    <mergeCell ref="A126:G126"/>
    <mergeCell ref="L121:L122"/>
    <mergeCell ref="J119:J120"/>
    <mergeCell ref="L119:L120"/>
    <mergeCell ref="G145:G147"/>
    <mergeCell ref="H145:O145"/>
    <mergeCell ref="P145:S145"/>
    <mergeCell ref="H146:J146"/>
    <mergeCell ref="K146:O146"/>
    <mergeCell ref="P146:P147"/>
    <mergeCell ref="Q146:Q147"/>
    <mergeCell ref="P154:P155"/>
    <mergeCell ref="A121:A122"/>
    <mergeCell ref="B94:B125"/>
    <mergeCell ref="A142:S142"/>
    <mergeCell ref="A145:A147"/>
    <mergeCell ref="B145:B147"/>
    <mergeCell ref="C145:C147"/>
    <mergeCell ref="D145:D147"/>
    <mergeCell ref="E145:E147"/>
    <mergeCell ref="F145:F147"/>
    <mergeCell ref="R146:S146"/>
    <mergeCell ref="A115:A116"/>
    <mergeCell ref="A117:A118"/>
    <mergeCell ref="A119:A120"/>
    <mergeCell ref="I115:I116"/>
    <mergeCell ref="J115:J116"/>
    <mergeCell ref="A148:A149"/>
    <mergeCell ref="E148:E149"/>
    <mergeCell ref="F148:F149"/>
    <mergeCell ref="H148:H149"/>
    <mergeCell ref="P148:P149"/>
    <mergeCell ref="B148:B149"/>
    <mergeCell ref="O121:O122"/>
    <mergeCell ref="K119:K120"/>
    <mergeCell ref="A169:A170"/>
    <mergeCell ref="P156:P157"/>
    <mergeCell ref="A184:A185"/>
    <mergeCell ref="E184:E185"/>
    <mergeCell ref="F184:F185"/>
    <mergeCell ref="A162:A164"/>
    <mergeCell ref="B162:B164"/>
    <mergeCell ref="C162:C164"/>
    <mergeCell ref="D162:D164"/>
    <mergeCell ref="E162:E164"/>
    <mergeCell ref="K163:O163"/>
    <mergeCell ref="P163:P164"/>
    <mergeCell ref="H184:H185"/>
    <mergeCell ref="P184:P185"/>
    <mergeCell ref="H165:H166"/>
    <mergeCell ref="P165:P166"/>
    <mergeCell ref="H177:O177"/>
    <mergeCell ref="P177:S177"/>
    <mergeCell ref="E167:E168"/>
    <mergeCell ref="P167:P168"/>
    <mergeCell ref="F162:F164"/>
    <mergeCell ref="G162:G164"/>
    <mergeCell ref="H162:O162"/>
    <mergeCell ref="B184:B186"/>
    <mergeCell ref="P202:P203"/>
    <mergeCell ref="A173:G173"/>
    <mergeCell ref="A177:A179"/>
    <mergeCell ref="B177:B179"/>
    <mergeCell ref="E223:E224"/>
    <mergeCell ref="F223:F224"/>
    <mergeCell ref="H223:H224"/>
    <mergeCell ref="P223:P224"/>
    <mergeCell ref="B215:B226"/>
    <mergeCell ref="A223:A224"/>
    <mergeCell ref="H191:O191"/>
    <mergeCell ref="P191:S191"/>
    <mergeCell ref="E177:E179"/>
    <mergeCell ref="R178:S178"/>
    <mergeCell ref="A180:A181"/>
    <mergeCell ref="E180:E181"/>
    <mergeCell ref="F180:F181"/>
    <mergeCell ref="H180:H181"/>
    <mergeCell ref="P180:P181"/>
    <mergeCell ref="F177:F179"/>
    <mergeCell ref="K178:O178"/>
    <mergeCell ref="P178:P179"/>
    <mergeCell ref="H192:J192"/>
    <mergeCell ref="K192:O192"/>
    <mergeCell ref="P192:P193"/>
    <mergeCell ref="Q192:Q193"/>
    <mergeCell ref="R192:S192"/>
    <mergeCell ref="A195:G195"/>
    <mergeCell ref="A199:A201"/>
    <mergeCell ref="B199:B201"/>
    <mergeCell ref="C199:C201"/>
    <mergeCell ref="F191:F193"/>
    <mergeCell ref="G191:G193"/>
    <mergeCell ref="D199:D201"/>
    <mergeCell ref="E199:E201"/>
    <mergeCell ref="F199:F201"/>
    <mergeCell ref="G199:G201"/>
    <mergeCell ref="H199:O199"/>
    <mergeCell ref="P199:S199"/>
    <mergeCell ref="H200:J200"/>
    <mergeCell ref="K200:O200"/>
    <mergeCell ref="P200:P201"/>
    <mergeCell ref="Q200:Q201"/>
    <mergeCell ref="R200:S200"/>
    <mergeCell ref="A150:A151"/>
    <mergeCell ref="E150:E151"/>
    <mergeCell ref="F150:F151"/>
    <mergeCell ref="H150:H151"/>
    <mergeCell ref="P150:P151"/>
    <mergeCell ref="A152:A153"/>
    <mergeCell ref="E152:E153"/>
    <mergeCell ref="F152:F153"/>
    <mergeCell ref="H152:H153"/>
    <mergeCell ref="P152:P153"/>
    <mergeCell ref="S305:S306"/>
    <mergeCell ref="P261:P262"/>
    <mergeCell ref="Q287:Q288"/>
    <mergeCell ref="R287:S287"/>
    <mergeCell ref="P287:P288"/>
    <mergeCell ref="C286:C288"/>
    <mergeCell ref="P297:P298"/>
    <mergeCell ref="P293:P294"/>
    <mergeCell ref="D286:D288"/>
    <mergeCell ref="E286:E288"/>
    <mergeCell ref="H299:H300"/>
    <mergeCell ref="P299:P300"/>
    <mergeCell ref="G286:G288"/>
    <mergeCell ref="H286:O286"/>
    <mergeCell ref="P286:S286"/>
    <mergeCell ref="F286:F288"/>
    <mergeCell ref="Q289:Q290"/>
    <mergeCell ref="R289:R290"/>
    <mergeCell ref="S289:S290"/>
    <mergeCell ref="F291:F292"/>
    <mergeCell ref="H291:H292"/>
    <mergeCell ref="P291:P292"/>
    <mergeCell ref="J289:J290"/>
    <mergeCell ref="L289:L290"/>
    <mergeCell ref="C177:C179"/>
    <mergeCell ref="D177:D179"/>
    <mergeCell ref="G305:G306"/>
    <mergeCell ref="H305:H306"/>
    <mergeCell ref="I305:I306"/>
    <mergeCell ref="J305:J306"/>
    <mergeCell ref="L305:L306"/>
    <mergeCell ref="O305:O306"/>
    <mergeCell ref="P305:P306"/>
    <mergeCell ref="P259:P260"/>
    <mergeCell ref="A231:G231"/>
    <mergeCell ref="C235:C237"/>
    <mergeCell ref="D235:D237"/>
    <mergeCell ref="E235:E237"/>
    <mergeCell ref="K210:O210"/>
    <mergeCell ref="P210:P211"/>
    <mergeCell ref="B276:B278"/>
    <mergeCell ref="B266:B270"/>
    <mergeCell ref="B271:B272"/>
    <mergeCell ref="H178:J178"/>
    <mergeCell ref="H301:H302"/>
    <mergeCell ref="A291:A292"/>
    <mergeCell ref="E291:E292"/>
    <mergeCell ref="G177:G179"/>
    <mergeCell ref="A293:A294"/>
    <mergeCell ref="E293:E294"/>
    <mergeCell ref="F293:F294"/>
    <mergeCell ref="H293:H294"/>
    <mergeCell ref="B289:B294"/>
    <mergeCell ref="F289:F290"/>
    <mergeCell ref="G289:G290"/>
    <mergeCell ref="H289:H290"/>
    <mergeCell ref="I289:I290"/>
    <mergeCell ref="O289:O290"/>
    <mergeCell ref="P289:P290"/>
    <mergeCell ref="S295:S296"/>
    <mergeCell ref="G297:G298"/>
    <mergeCell ref="A219:A220"/>
    <mergeCell ref="E219:E220"/>
    <mergeCell ref="F219:F220"/>
    <mergeCell ref="H219:H220"/>
    <mergeCell ref="P219:P220"/>
    <mergeCell ref="A221:A222"/>
    <mergeCell ref="H221:H222"/>
    <mergeCell ref="H235:O235"/>
    <mergeCell ref="P235:S235"/>
    <mergeCell ref="H236:J236"/>
    <mergeCell ref="K236:O236"/>
    <mergeCell ref="P236:P237"/>
    <mergeCell ref="Q236:Q237"/>
    <mergeCell ref="R236:S236"/>
    <mergeCell ref="Q256:Q257"/>
    <mergeCell ref="R256:S256"/>
    <mergeCell ref="B238:B240"/>
    <mergeCell ref="A242:G242"/>
    <mergeCell ref="A245:A247"/>
    <mergeCell ref="B245:B247"/>
    <mergeCell ref="R210:S210"/>
    <mergeCell ref="A225:A226"/>
    <mergeCell ref="E225:E226"/>
    <mergeCell ref="F225:F226"/>
    <mergeCell ref="H225:H226"/>
    <mergeCell ref="P225:P226"/>
    <mergeCell ref="B227:B230"/>
    <mergeCell ref="A215:A216"/>
    <mergeCell ref="E215:E216"/>
    <mergeCell ref="F215:F216"/>
    <mergeCell ref="H215:H216"/>
    <mergeCell ref="P215:P216"/>
    <mergeCell ref="A217:A218"/>
    <mergeCell ref="E217:E218"/>
    <mergeCell ref="F217:F218"/>
    <mergeCell ref="H217:H218"/>
    <mergeCell ref="P217:P218"/>
    <mergeCell ref="P221:P222"/>
    <mergeCell ref="F209:F211"/>
    <mergeCell ref="G209:G211"/>
    <mergeCell ref="P209:S209"/>
    <mergeCell ref="H210:J210"/>
    <mergeCell ref="C245:C247"/>
    <mergeCell ref="D245:D247"/>
    <mergeCell ref="E245:E247"/>
    <mergeCell ref="F245:F247"/>
    <mergeCell ref="G245:G247"/>
    <mergeCell ref="H245:O245"/>
    <mergeCell ref="P245:S245"/>
    <mergeCell ref="H246:J246"/>
    <mergeCell ref="K246:O246"/>
    <mergeCell ref="P246:P247"/>
    <mergeCell ref="Q246:Q247"/>
    <mergeCell ref="R246:S246"/>
    <mergeCell ref="P256:P257"/>
    <mergeCell ref="P311:R311"/>
    <mergeCell ref="M311:O311"/>
    <mergeCell ref="J311:L311"/>
    <mergeCell ref="G311:I311"/>
    <mergeCell ref="M310:R310"/>
    <mergeCell ref="G310:L310"/>
    <mergeCell ref="A310:F311"/>
    <mergeCell ref="A273:G273"/>
    <mergeCell ref="A276:A278"/>
    <mergeCell ref="B279:B280"/>
    <mergeCell ref="E279:E280"/>
    <mergeCell ref="A279:A280"/>
    <mergeCell ref="F279:F280"/>
    <mergeCell ref="H279:H280"/>
    <mergeCell ref="P279:P280"/>
    <mergeCell ref="A307:G307"/>
    <mergeCell ref="I301:I302"/>
    <mergeCell ref="J301:J302"/>
    <mergeCell ref="H287:J287"/>
    <mergeCell ref="K287:O287"/>
    <mergeCell ref="Q299:Q300"/>
    <mergeCell ref="H297:H298"/>
    <mergeCell ref="R295:R296"/>
    <mergeCell ref="R299:R300"/>
    <mergeCell ref="A313:F313"/>
    <mergeCell ref="G313:I313"/>
    <mergeCell ref="J313:L313"/>
    <mergeCell ref="M313:O313"/>
    <mergeCell ref="P313:R313"/>
    <mergeCell ref="A312:F312"/>
    <mergeCell ref="G312:I312"/>
    <mergeCell ref="J312:L312"/>
    <mergeCell ref="M312:O312"/>
    <mergeCell ref="P312:R312"/>
    <mergeCell ref="P303:P304"/>
    <mergeCell ref="Q303:Q304"/>
    <mergeCell ref="R303:R304"/>
    <mergeCell ref="G303:G304"/>
    <mergeCell ref="H303:H304"/>
    <mergeCell ref="I303:I304"/>
    <mergeCell ref="J303:J304"/>
    <mergeCell ref="K303:K304"/>
    <mergeCell ref="L303:L304"/>
    <mergeCell ref="M303:M304"/>
    <mergeCell ref="N303:N304"/>
    <mergeCell ref="Q305:Q306"/>
    <mergeCell ref="R305:R306"/>
    <mergeCell ref="A314:F314"/>
    <mergeCell ref="G314:I314"/>
    <mergeCell ref="J314:L314"/>
    <mergeCell ref="M314:O314"/>
    <mergeCell ref="P314:R314"/>
    <mergeCell ref="A315:F315"/>
    <mergeCell ref="G315:I315"/>
    <mergeCell ref="J315:L315"/>
    <mergeCell ref="M315:O315"/>
    <mergeCell ref="P315:R315"/>
    <mergeCell ref="A316:F316"/>
    <mergeCell ref="G316:I316"/>
    <mergeCell ref="J316:L316"/>
    <mergeCell ref="M316:O316"/>
    <mergeCell ref="P316:R316"/>
    <mergeCell ref="A317:F317"/>
    <mergeCell ref="G317:I317"/>
    <mergeCell ref="J317:L317"/>
    <mergeCell ref="M317:O317"/>
    <mergeCell ref="P317:R317"/>
    <mergeCell ref="A318:F318"/>
    <mergeCell ref="G318:I318"/>
    <mergeCell ref="J318:L318"/>
    <mergeCell ref="M318:O318"/>
    <mergeCell ref="P318:R318"/>
    <mergeCell ref="A319:F319"/>
    <mergeCell ref="G319:I319"/>
    <mergeCell ref="J319:L319"/>
    <mergeCell ref="M319:O319"/>
    <mergeCell ref="P319:R319"/>
    <mergeCell ref="A320:F320"/>
    <mergeCell ref="G320:I320"/>
    <mergeCell ref="J320:L320"/>
    <mergeCell ref="M320:O320"/>
    <mergeCell ref="P320:R320"/>
    <mergeCell ref="A321:F321"/>
    <mergeCell ref="G321:I321"/>
    <mergeCell ref="J321:L321"/>
    <mergeCell ref="M321:O321"/>
    <mergeCell ref="P321:R321"/>
    <mergeCell ref="G322:I322"/>
    <mergeCell ref="J322:L322"/>
    <mergeCell ref="M322:O322"/>
    <mergeCell ref="P322:R322"/>
    <mergeCell ref="A323:F323"/>
    <mergeCell ref="G323:I323"/>
    <mergeCell ref="J323:L323"/>
    <mergeCell ref="M323:O323"/>
    <mergeCell ref="P323:R323"/>
    <mergeCell ref="A326:F326"/>
    <mergeCell ref="G326:I326"/>
    <mergeCell ref="J326:L326"/>
    <mergeCell ref="M326:O326"/>
    <mergeCell ref="P326:R326"/>
    <mergeCell ref="A327:F327"/>
    <mergeCell ref="A348:S348"/>
    <mergeCell ref="A335:E335"/>
    <mergeCell ref="H335:Q335"/>
    <mergeCell ref="H336:Q336"/>
    <mergeCell ref="A338:E338"/>
    <mergeCell ref="H338:Q338"/>
    <mergeCell ref="A339:E339"/>
    <mergeCell ref="H339:Q339"/>
    <mergeCell ref="A345:E345"/>
    <mergeCell ref="H345:Q345"/>
    <mergeCell ref="A346:E346"/>
    <mergeCell ref="H346:Q346"/>
    <mergeCell ref="A342:E342"/>
    <mergeCell ref="H342:Q342"/>
    <mergeCell ref="G329:L329"/>
    <mergeCell ref="M329:R329"/>
    <mergeCell ref="G330:I330"/>
    <mergeCell ref="J330:L330"/>
    <mergeCell ref="M330:O330"/>
    <mergeCell ref="P330:R330"/>
    <mergeCell ref="A331:F331"/>
    <mergeCell ref="G331:I331"/>
    <mergeCell ref="J331:L331"/>
    <mergeCell ref="M331:O331"/>
    <mergeCell ref="P331:R331"/>
    <mergeCell ref="P332:R332"/>
    <mergeCell ref="G332:I332"/>
    <mergeCell ref="J332:L332"/>
    <mergeCell ref="M332:O332"/>
    <mergeCell ref="A332:F332"/>
    <mergeCell ref="P169:P170"/>
    <mergeCell ref="P171:P172"/>
    <mergeCell ref="A108:A109"/>
    <mergeCell ref="G327:I327"/>
    <mergeCell ref="J327:L327"/>
    <mergeCell ref="M327:O327"/>
    <mergeCell ref="P327:R327"/>
    <mergeCell ref="A324:F324"/>
    <mergeCell ref="G324:I324"/>
    <mergeCell ref="J324:L324"/>
    <mergeCell ref="M324:O324"/>
    <mergeCell ref="P324:R324"/>
    <mergeCell ref="A325:F325"/>
    <mergeCell ref="G325:I325"/>
    <mergeCell ref="J325:L325"/>
    <mergeCell ref="M325:O325"/>
    <mergeCell ref="P325:R325"/>
    <mergeCell ref="A322:F322"/>
    <mergeCell ref="B202:B203"/>
    <mergeCell ref="G255:G257"/>
    <mergeCell ref="H255:O255"/>
    <mergeCell ref="P255:S255"/>
    <mergeCell ref="H256:J256"/>
    <mergeCell ref="O303:O304"/>
    <mergeCell ref="H68:H69"/>
    <mergeCell ref="P68:P69"/>
    <mergeCell ref="F64:F65"/>
    <mergeCell ref="H64:H65"/>
    <mergeCell ref="K256:O256"/>
    <mergeCell ref="O299:O300"/>
    <mergeCell ref="F66:F67"/>
    <mergeCell ref="H66:H67"/>
    <mergeCell ref="P66:P67"/>
    <mergeCell ref="H88:H89"/>
    <mergeCell ref="P88:P89"/>
    <mergeCell ref="C92:G92"/>
    <mergeCell ref="A93:G93"/>
    <mergeCell ref="P75:P76"/>
    <mergeCell ref="A80:A81"/>
    <mergeCell ref="E80:E81"/>
    <mergeCell ref="A68:A69"/>
    <mergeCell ref="E75:E76"/>
    <mergeCell ref="F75:F76"/>
    <mergeCell ref="H75:H76"/>
    <mergeCell ref="E68:E69"/>
    <mergeCell ref="F68:F69"/>
    <mergeCell ref="A84:A85"/>
    <mergeCell ref="E84:E85"/>
    <mergeCell ref="F84:F85"/>
    <mergeCell ref="H84:H85"/>
    <mergeCell ref="F235:F237"/>
    <mergeCell ref="G235:G237"/>
    <mergeCell ref="Q295:Q296"/>
    <mergeCell ref="S299:S300"/>
    <mergeCell ref="P64:P65"/>
    <mergeCell ref="B295:B306"/>
    <mergeCell ref="G295:G296"/>
    <mergeCell ref="H295:H296"/>
    <mergeCell ref="I295:I296"/>
    <mergeCell ref="J295:J296"/>
    <mergeCell ref="L295:L296"/>
    <mergeCell ref="O295:O296"/>
    <mergeCell ref="P295:P296"/>
    <mergeCell ref="P112:P113"/>
    <mergeCell ref="B249:B251"/>
    <mergeCell ref="A252:G252"/>
    <mergeCell ref="A255:A257"/>
    <mergeCell ref="B255:B257"/>
    <mergeCell ref="C255:C257"/>
    <mergeCell ref="D255:D257"/>
    <mergeCell ref="E255:E257"/>
    <mergeCell ref="F255:F257"/>
    <mergeCell ref="S303:S304"/>
    <mergeCell ref="I297:I298"/>
    <mergeCell ref="J297:J298"/>
    <mergeCell ref="L297:L298"/>
    <mergeCell ref="O297:O298"/>
    <mergeCell ref="Q297:Q298"/>
    <mergeCell ref="R297:R298"/>
    <mergeCell ref="S297:S298"/>
    <mergeCell ref="A355:T356"/>
    <mergeCell ref="G299:G300"/>
    <mergeCell ref="I299:I300"/>
    <mergeCell ref="J299:J300"/>
    <mergeCell ref="L299:L300"/>
    <mergeCell ref="A337:E337"/>
    <mergeCell ref="H337:Q337"/>
    <mergeCell ref="A344:E344"/>
    <mergeCell ref="H344:Q344"/>
    <mergeCell ref="A350:T353"/>
    <mergeCell ref="L301:L302"/>
    <mergeCell ref="O301:O302"/>
    <mergeCell ref="P301:P302"/>
    <mergeCell ref="Q301:Q302"/>
    <mergeCell ref="R301:R302"/>
    <mergeCell ref="S301:S302"/>
    <mergeCell ref="F171:F172"/>
    <mergeCell ref="H171:H172"/>
    <mergeCell ref="T145:T147"/>
    <mergeCell ref="A144:T144"/>
    <mergeCell ref="T162:T164"/>
    <mergeCell ref="A160:T160"/>
    <mergeCell ref="A161:T161"/>
    <mergeCell ref="F165:F166"/>
    <mergeCell ref="F167:F168"/>
    <mergeCell ref="H167:H168"/>
    <mergeCell ref="F169:F170"/>
    <mergeCell ref="H169:H170"/>
    <mergeCell ref="A156:A157"/>
    <mergeCell ref="E156:E157"/>
    <mergeCell ref="F156:F157"/>
    <mergeCell ref="H156:H157"/>
    <mergeCell ref="E154:E155"/>
    <mergeCell ref="F154:F155"/>
    <mergeCell ref="P162:S162"/>
    <mergeCell ref="Q163:Q164"/>
    <mergeCell ref="R163:S163"/>
    <mergeCell ref="E169:E170"/>
    <mergeCell ref="E171:E172"/>
    <mergeCell ref="H163:J163"/>
  </mergeCells>
  <pageMargins left="0.31496062992125984" right="0.31496062992125984" top="0.31496062992125984" bottom="0.23622047244094491" header="0.51181102362204722" footer="0.51181102362204722"/>
  <pageSetup paperSize="9" scale="80" firstPageNumber="0" fitToHeight="0" pageOrder="overThenDown" orientation="portrait" verticalDpi="300" r:id="rId1"/>
  <headerFooter alignWithMargins="0"/>
  <rowBreaks count="5" manualBreakCount="5">
    <brk id="72" max="19" man="1"/>
    <brk id="134" max="19" man="1"/>
    <brk id="196" max="19" man="1"/>
    <brk id="253" max="19" man="1"/>
    <brk id="30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plan_studiów</vt:lpstr>
      <vt:lpstr>plan_studiów!Obszar_wydruku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User</cp:lastModifiedBy>
  <cp:lastPrinted>2016-11-04T19:55:08Z</cp:lastPrinted>
  <dcterms:created xsi:type="dcterms:W3CDTF">2014-01-27T08:03:04Z</dcterms:created>
  <dcterms:modified xsi:type="dcterms:W3CDTF">2016-11-21T21:17:45Z</dcterms:modified>
</cp:coreProperties>
</file>