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305" yWindow="-15" windowWidth="10200" windowHeight="8175" tabRatio="833"/>
  </bookViews>
  <sheets>
    <sheet name="plan_studiów" sheetId="1" r:id="rId1"/>
  </sheets>
  <definedNames>
    <definedName name="_xlnm.Print_Area" localSheetId="0">plan_studiów!$A$1:$T$404</definedName>
    <definedName name="Print_Area_1_1" localSheetId="0">plan_studiów!$A$1:$S$443</definedName>
  </definedNames>
  <calcPr calcId="145621"/>
</workbook>
</file>

<file path=xl/calcChain.xml><?xml version="1.0" encoding="utf-8"?>
<calcChain xmlns="http://schemas.openxmlformats.org/spreadsheetml/2006/main">
  <c r="I352" i="1" l="1"/>
  <c r="J352" i="1"/>
  <c r="K352" i="1"/>
  <c r="L352" i="1"/>
  <c r="M352" i="1"/>
  <c r="N352" i="1"/>
  <c r="O352" i="1"/>
  <c r="P352" i="1"/>
  <c r="Q352" i="1"/>
  <c r="R352" i="1"/>
  <c r="S352" i="1"/>
  <c r="T352" i="1"/>
  <c r="I342" i="1"/>
  <c r="J342" i="1"/>
  <c r="K342" i="1"/>
  <c r="L342" i="1"/>
  <c r="M342" i="1"/>
  <c r="N342" i="1"/>
  <c r="O342" i="1"/>
  <c r="P342" i="1"/>
  <c r="Q342" i="1"/>
  <c r="R342" i="1"/>
  <c r="S342" i="1"/>
  <c r="T342" i="1"/>
  <c r="I320" i="1"/>
  <c r="J320" i="1"/>
  <c r="K320" i="1"/>
  <c r="L320" i="1"/>
  <c r="M320" i="1"/>
  <c r="N320" i="1"/>
  <c r="O320" i="1"/>
  <c r="P320" i="1"/>
  <c r="Q320" i="1"/>
  <c r="R320" i="1"/>
  <c r="S320" i="1"/>
  <c r="T320" i="1"/>
  <c r="I311" i="1"/>
  <c r="J311" i="1"/>
  <c r="K311" i="1"/>
  <c r="L311" i="1"/>
  <c r="M311" i="1"/>
  <c r="N311" i="1"/>
  <c r="O311" i="1"/>
  <c r="P311" i="1"/>
  <c r="Q311" i="1"/>
  <c r="R311" i="1"/>
  <c r="S311" i="1"/>
  <c r="T311" i="1"/>
  <c r="H311" i="1"/>
  <c r="I291" i="1"/>
  <c r="J291" i="1"/>
  <c r="K291" i="1"/>
  <c r="L291" i="1"/>
  <c r="M291" i="1"/>
  <c r="N291" i="1"/>
  <c r="O291" i="1"/>
  <c r="P291" i="1"/>
  <c r="Q291" i="1"/>
  <c r="R291" i="1"/>
  <c r="S291" i="1"/>
  <c r="T291" i="1"/>
  <c r="H291" i="1"/>
  <c r="I283" i="1"/>
  <c r="J283" i="1"/>
  <c r="K283" i="1"/>
  <c r="L283" i="1"/>
  <c r="M283" i="1"/>
  <c r="N283" i="1"/>
  <c r="O283" i="1"/>
  <c r="P283" i="1"/>
  <c r="Q283" i="1"/>
  <c r="R283" i="1"/>
  <c r="S283" i="1"/>
  <c r="T283" i="1"/>
  <c r="I271" i="1"/>
  <c r="J271" i="1"/>
  <c r="K271" i="1"/>
  <c r="L271" i="1"/>
  <c r="M271" i="1"/>
  <c r="N271" i="1"/>
  <c r="O271" i="1"/>
  <c r="P271" i="1"/>
  <c r="Q271" i="1"/>
  <c r="R271" i="1"/>
  <c r="S271" i="1"/>
  <c r="T271" i="1"/>
  <c r="I258" i="1"/>
  <c r="J258" i="1"/>
  <c r="K258" i="1"/>
  <c r="L258" i="1"/>
  <c r="M258" i="1"/>
  <c r="N258" i="1"/>
  <c r="O258" i="1"/>
  <c r="P258" i="1"/>
  <c r="Q258" i="1"/>
  <c r="R258" i="1"/>
  <c r="S258" i="1"/>
  <c r="T258" i="1"/>
  <c r="H258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H214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H205" i="1" l="1"/>
  <c r="H194" i="1" l="1"/>
  <c r="S92" i="1" l="1"/>
  <c r="R92" i="1"/>
  <c r="O92" i="1"/>
  <c r="L92" i="1"/>
  <c r="K92" i="1"/>
  <c r="J92" i="1"/>
  <c r="I92" i="1"/>
  <c r="H92" i="1"/>
  <c r="Q92" i="1"/>
  <c r="H179" i="1" l="1"/>
  <c r="H168" i="1"/>
  <c r="H373" i="1" l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42" i="1"/>
  <c r="H157" i="1"/>
  <c r="N92" i="1"/>
  <c r="M92" i="1"/>
  <c r="O72" i="1"/>
  <c r="K72" i="1"/>
  <c r="T72" i="1"/>
  <c r="S72" i="1"/>
  <c r="R72" i="1"/>
  <c r="Q72" i="1"/>
  <c r="P72" i="1"/>
  <c r="L72" i="1"/>
  <c r="L93" i="1" s="1"/>
  <c r="J72" i="1"/>
  <c r="J93" i="1" s="1"/>
  <c r="I72" i="1"/>
  <c r="I93" i="1" s="1"/>
  <c r="H72" i="1"/>
  <c r="L359" i="1"/>
  <c r="L361" i="1"/>
  <c r="L360" i="1"/>
  <c r="L358" i="1"/>
  <c r="T128" i="1"/>
  <c r="T112" i="1"/>
  <c r="T92" i="1"/>
  <c r="H226" i="1"/>
  <c r="H249" i="1"/>
  <c r="H128" i="1"/>
  <c r="I128" i="1"/>
  <c r="J128" i="1"/>
  <c r="K128" i="1"/>
  <c r="L128" i="1"/>
  <c r="O128" i="1"/>
  <c r="P128" i="1"/>
  <c r="Q128" i="1"/>
  <c r="R128" i="1"/>
  <c r="S128" i="1"/>
  <c r="O112" i="1"/>
  <c r="P112" i="1"/>
  <c r="Q112" i="1"/>
  <c r="R112" i="1"/>
  <c r="S112" i="1"/>
  <c r="H320" i="1"/>
  <c r="H283" i="1"/>
  <c r="H271" i="1"/>
  <c r="M72" i="1"/>
  <c r="N72" i="1"/>
  <c r="M128" i="1"/>
  <c r="N128" i="1"/>
  <c r="I112" i="1"/>
  <c r="J112" i="1"/>
  <c r="K112" i="1"/>
  <c r="L112" i="1"/>
  <c r="M112" i="1"/>
  <c r="N112" i="1"/>
  <c r="H112" i="1"/>
  <c r="J374" i="1"/>
  <c r="L374" i="1" s="1"/>
  <c r="F374" i="1"/>
  <c r="H374" i="1" s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57" i="1"/>
  <c r="H352" i="1"/>
  <c r="K93" i="1" l="1"/>
  <c r="N93" i="1"/>
  <c r="M93" i="1"/>
  <c r="P93" i="1"/>
  <c r="R93" i="1"/>
  <c r="O93" i="1"/>
  <c r="T93" i="1"/>
  <c r="S93" i="1"/>
  <c r="N129" i="1"/>
  <c r="R129" i="1"/>
  <c r="T129" i="1"/>
  <c r="L129" i="1"/>
  <c r="H129" i="1"/>
  <c r="Q129" i="1"/>
  <c r="H93" i="1"/>
  <c r="P129" i="1"/>
  <c r="J129" i="1"/>
  <c r="K129" i="1"/>
  <c r="M129" i="1"/>
  <c r="S129" i="1"/>
  <c r="O129" i="1"/>
  <c r="I129" i="1"/>
  <c r="N130" i="1" l="1"/>
  <c r="S130" i="1"/>
  <c r="J378" i="1" s="1"/>
  <c r="O130" i="1"/>
  <c r="T130" i="1"/>
  <c r="L130" i="1"/>
  <c r="R130" i="1"/>
  <c r="J379" i="1" s="1"/>
  <c r="M130" i="1"/>
  <c r="H130" i="1"/>
  <c r="Q130" i="1"/>
  <c r="P130" i="1"/>
  <c r="K130" i="1"/>
  <c r="J130" i="1"/>
  <c r="F378" i="1" s="1"/>
  <c r="I130" i="1"/>
  <c r="L379" i="1" l="1"/>
  <c r="L378" i="1"/>
  <c r="F379" i="1"/>
  <c r="H379" i="1" s="1"/>
  <c r="H378" i="1" l="1"/>
</calcChain>
</file>

<file path=xl/sharedStrings.xml><?xml version="1.0" encoding="utf-8"?>
<sst xmlns="http://schemas.openxmlformats.org/spreadsheetml/2006/main" count="1276" uniqueCount="321">
  <si>
    <t>PLAN STUDIÓW</t>
  </si>
  <si>
    <t>KIERUNEK: Pedagogika</t>
  </si>
  <si>
    <t>PRZEDMIOTY/MODUŁY KIERUNKU PEDAGOGIKA</t>
  </si>
  <si>
    <t>Lp</t>
  </si>
  <si>
    <t>rok</t>
  </si>
  <si>
    <t>semestr</t>
  </si>
  <si>
    <t>Kod przedmiotu/modułu</t>
  </si>
  <si>
    <t>Nazwa przedmiotu/modułu</t>
  </si>
  <si>
    <t>MODUŁ</t>
  </si>
  <si>
    <t>Forma oceny</t>
  </si>
  <si>
    <t>GODZINY ZAJĘĆ</t>
  </si>
  <si>
    <t>Punkty ECTS</t>
  </si>
  <si>
    <t>OGÓŁEM</t>
  </si>
  <si>
    <t>w tym:</t>
  </si>
  <si>
    <t>Razem</t>
  </si>
  <si>
    <t>w tym: samodzielna praca studenta</t>
  </si>
  <si>
    <t>razem</t>
  </si>
  <si>
    <t>samodzielna praca studenta</t>
  </si>
  <si>
    <t>z bezpośrednim udziałem nauczyciela akademickiego</t>
  </si>
  <si>
    <t>I</t>
  </si>
  <si>
    <t>Wprowadzenie do filozofii</t>
  </si>
  <si>
    <t>M 1</t>
  </si>
  <si>
    <t>Z</t>
  </si>
  <si>
    <t>Wprowadzenie do psychologii</t>
  </si>
  <si>
    <t>M 2.1</t>
  </si>
  <si>
    <t>E</t>
  </si>
  <si>
    <t>ZO</t>
  </si>
  <si>
    <t>Socjologia</t>
  </si>
  <si>
    <t>Wprowadzenie do pedagogiki</t>
  </si>
  <si>
    <t>Historia myśli pedagogicznej</t>
  </si>
  <si>
    <t>BHP.05.1.W</t>
  </si>
  <si>
    <t>Bezpieczeństwo i higiena pracy z podstawami ergonomii</t>
  </si>
  <si>
    <t>M 5</t>
  </si>
  <si>
    <t>Biomedyczne podstawy rozwoju człowieka</t>
  </si>
  <si>
    <t>Trening umiejętności wychowawczych</t>
  </si>
  <si>
    <t>M 2.2</t>
  </si>
  <si>
    <t>Razem semestr 1</t>
  </si>
  <si>
    <t>Psychologia rozwoju i wychowania</t>
  </si>
  <si>
    <t>Wstęp do metodologii pedagogiki</t>
  </si>
  <si>
    <t>Teoretyczne podstawy kształcenia</t>
  </si>
  <si>
    <t>M 3.1</t>
  </si>
  <si>
    <t>JO.01.2.C</t>
  </si>
  <si>
    <t>Język obcy</t>
  </si>
  <si>
    <t>Kultura żywego słowa z emisją głosu</t>
  </si>
  <si>
    <t>Wybrane zagadnienia z pedagogiki specjalnej</t>
  </si>
  <si>
    <t>Zarządzanie placówka oświatową</t>
  </si>
  <si>
    <t>M 3.2</t>
  </si>
  <si>
    <t>Zajęcia umuzykalniające</t>
  </si>
  <si>
    <t>M 2.3</t>
  </si>
  <si>
    <t>M 6</t>
  </si>
  <si>
    <t>Razem semestr 2</t>
  </si>
  <si>
    <t>Razem po I roku:</t>
  </si>
  <si>
    <t>II</t>
  </si>
  <si>
    <t>M 4.2</t>
  </si>
  <si>
    <t>Arteterapia*</t>
  </si>
  <si>
    <t>Teoretyczne podstawy wychowania</t>
  </si>
  <si>
    <t>Metodyka pracy terapeutycznej</t>
  </si>
  <si>
    <t>JO.01.3.C</t>
  </si>
  <si>
    <t>TI.02.3.C</t>
  </si>
  <si>
    <t>Technologia informacyjna</t>
  </si>
  <si>
    <t>WF.03.3.C</t>
  </si>
  <si>
    <t>Wychowanie fizyczne***</t>
  </si>
  <si>
    <t>Diagnostyka pedagogiczna</t>
  </si>
  <si>
    <t>M 4.1</t>
  </si>
  <si>
    <t>Poradnictwo pedagogiczne</t>
  </si>
  <si>
    <t>Razem semestr 3</t>
  </si>
  <si>
    <t>Metodyka pracy w szkole</t>
  </si>
  <si>
    <t>Podstawy terapii pedagogicznej</t>
  </si>
  <si>
    <t>JO.01.4.C</t>
  </si>
  <si>
    <t>Seminarium dyplomowe</t>
  </si>
  <si>
    <t>M 7</t>
  </si>
  <si>
    <t>M 3.3</t>
  </si>
  <si>
    <t>Razem semestr 4</t>
  </si>
  <si>
    <t>Razem po II roku:</t>
  </si>
  <si>
    <t>III</t>
  </si>
  <si>
    <t>Współczesne systemy edukacji</t>
  </si>
  <si>
    <t>Pedagogika społeczna</t>
  </si>
  <si>
    <t>Praca z dziećmi ze specyficznymi trudnościami edukacyjnymi</t>
  </si>
  <si>
    <t>JO.01.5.C</t>
  </si>
  <si>
    <t>Ochrona własności intelektualnej</t>
  </si>
  <si>
    <t>Psychologia kliniczna dzieci i młodzieży</t>
  </si>
  <si>
    <t>Praca z dzieckiem o specjalnych potrzebach edukacyjnych*</t>
  </si>
  <si>
    <t>Wspomaganie rozwoju dziecka *</t>
  </si>
  <si>
    <t>Technologie informacyjne w terapii pedagogicznej*</t>
  </si>
  <si>
    <t>Praktyka diagnostyczno-terapeutyczna (60 godzin)**</t>
  </si>
  <si>
    <t>M 4.3</t>
  </si>
  <si>
    <t>Razem semestr 5</t>
  </si>
  <si>
    <t>Gry i zabawy w terapii*</t>
  </si>
  <si>
    <t>Pedagogika czasu wolnego*</t>
  </si>
  <si>
    <t>Metodyka zajęć korekcyjno-kompensacyjnych</t>
  </si>
  <si>
    <t>Terapia dzieci z zaburzeniami zachowania</t>
  </si>
  <si>
    <t>Bajkoterapia*</t>
  </si>
  <si>
    <t>Praca dyplomowa</t>
  </si>
  <si>
    <t>Razem semestr 6</t>
  </si>
  <si>
    <t>Razem po III roku:</t>
  </si>
  <si>
    <t>RAZEM W CIĄGU TOKU STUDIÓW:</t>
  </si>
  <si>
    <t>Forma zaliczenia:</t>
  </si>
  <si>
    <t>* przedmioty do wyboru/student wybiera 1 przedmiot z dwóch propozycji</t>
  </si>
  <si>
    <t>*** wychowanie fizyczne w szczególnych przypadkach można zastąpić przedmiotem</t>
  </si>
  <si>
    <t>wiedza o zdrowiu i kulturze fizycznej</t>
  </si>
  <si>
    <t>OPIS MODUŁÓW NA KIERUNKU</t>
  </si>
  <si>
    <t>Kod przedmiotu</t>
  </si>
  <si>
    <t>Nazwa przedmiotu</t>
  </si>
  <si>
    <t>ogółem</t>
  </si>
  <si>
    <t>SUMA</t>
  </si>
  <si>
    <t>Moduł 2.3 – Praktyka pedagogiczna</t>
  </si>
  <si>
    <t>Moduł 3 – Przygotowanie w zakresie dydaktycznym</t>
  </si>
  <si>
    <t>Moduł 3.1 Podstawy dydaktyki</t>
  </si>
  <si>
    <t>Moduł 3.2 – Organizacja opieki i procesu dydaktyczno-wychowawczego</t>
  </si>
  <si>
    <t>Moduł 3.3 Praktyka</t>
  </si>
  <si>
    <t>Moduł 4 – Pedagogiczno-psychologiczne podstawy oddziaływań terapeutycznych</t>
  </si>
  <si>
    <t>Praktyka diagnostyczno-terapeutyczna (60 godzin)</t>
  </si>
  <si>
    <t>Wychowanie fizyczne</t>
  </si>
  <si>
    <t>BILANS godzin i punktów ECTS modułów wybieralnych:</t>
  </si>
  <si>
    <t>Nazwa modułu wybieralnego</t>
  </si>
  <si>
    <t>GODZINY</t>
  </si>
  <si>
    <t>suma  godzin</t>
  </si>
  <si>
    <t>udział procentowy w stosunku do wszystkich godzin w planie studiów (z 2175 godzin)</t>
  </si>
  <si>
    <t>Suma punktów ECTS</t>
  </si>
  <si>
    <t>udział procentowy w stosunku do wszystkich punktów ECTS w planie studiów</t>
  </si>
  <si>
    <t>Praca z dzieckiem o specj. potrz. eduk./Wspomag. rozw. dziecka</t>
  </si>
  <si>
    <t>Tech. Inf. w terapii ped./Komp. programy edukacyjne</t>
  </si>
  <si>
    <t>Muzykoteriapia/Arteterapia</t>
  </si>
  <si>
    <t>Gry i zabawy w terapii/ Pedagogika czasu wolnego</t>
  </si>
  <si>
    <t>Bajkoterapia/Drama</t>
  </si>
  <si>
    <t>Suma</t>
  </si>
  <si>
    <t>BILANS godzin i punktów ECTS pracy studenta:</t>
  </si>
  <si>
    <t>Suma punków ECTS</t>
  </si>
  <si>
    <t>praca własna studenta:</t>
  </si>
  <si>
    <t>Sporządził</t>
  </si>
  <si>
    <t>Zatwierdził Kierownik Zakładu Pedagogiki</t>
  </si>
  <si>
    <t>…………..…………………………..</t>
  </si>
  <si>
    <t>………………………………………………….</t>
  </si>
  <si>
    <t>(data i podpis)</t>
  </si>
  <si>
    <t>Sprawdził Koordynator ds. Systemu ECTS</t>
  </si>
  <si>
    <t>…………………………………………………</t>
  </si>
  <si>
    <t>P.01.1.W</t>
  </si>
  <si>
    <t>P.02.1.W</t>
  </si>
  <si>
    <t>P.02.1.C</t>
  </si>
  <si>
    <t>P.03.1.W</t>
  </si>
  <si>
    <t>P.03.1.C</t>
  </si>
  <si>
    <t>P.04.1.W</t>
  </si>
  <si>
    <t>P.04.1.C</t>
  </si>
  <si>
    <t>P.05.1.W</t>
  </si>
  <si>
    <t>P.05.1.C</t>
  </si>
  <si>
    <t>P.06.1.C</t>
  </si>
  <si>
    <t>P.07.1.C</t>
  </si>
  <si>
    <t>P.08.2.W</t>
  </si>
  <si>
    <t>P.08.2.C</t>
  </si>
  <si>
    <t>P.09.2.W</t>
  </si>
  <si>
    <t>P.09.2.C</t>
  </si>
  <si>
    <t>P.10.2.W</t>
  </si>
  <si>
    <t>P.10.2.C</t>
  </si>
  <si>
    <t>P.11.2.C</t>
  </si>
  <si>
    <t>P.12.2.W</t>
  </si>
  <si>
    <t>P.12.2.C</t>
  </si>
  <si>
    <t>P.13.2.W</t>
  </si>
  <si>
    <t>P.13.2.C</t>
  </si>
  <si>
    <t>P.14.2.C</t>
  </si>
  <si>
    <t>Moduł 2 – Przygotowanie w zakresie psychologiczno-pedagogicznym</t>
  </si>
  <si>
    <t>Moduł 1 – Przygotowanie w zakresie merytorycznym do pracy pedagogicznej</t>
  </si>
  <si>
    <t>M 8</t>
  </si>
  <si>
    <t>Moduł 2.2 – Przygotowanie do pracy pedagogicznej w zakresie wspierania rozwoju dziecka</t>
  </si>
  <si>
    <t>Moduł 4.2 Metodyczne przygotowanie do prowadzenia zajęć terapeucznych</t>
  </si>
  <si>
    <t>Moduł 4.3 Praktyka w zakresie tarapii pedagogicznej</t>
  </si>
  <si>
    <t>Moduł 7– Przygotowanie w zakresie metodycznym do pracy pedagogicznej - przedmioty do wyboru</t>
  </si>
  <si>
    <t xml:space="preserve">Wprowadzenie do logopedii </t>
  </si>
  <si>
    <t>Wprowadzenie do komunikacji językowej, wspomagającej i alternatywnej</t>
  </si>
  <si>
    <t xml:space="preserve">Dyslalaia, alaliia (diagnoza i terapia) </t>
  </si>
  <si>
    <t>Zaburzenia płynności mowy (diagnoza i terapia)</t>
  </si>
  <si>
    <t>Niedosłuch (diagnoza i terapia)</t>
  </si>
  <si>
    <t>Profilaktyka logopedyczna</t>
  </si>
  <si>
    <t>Praktyka pedagogiczna (60 godzin)**</t>
  </si>
  <si>
    <t>Moduł 8 – Seminarium dyplomowe</t>
  </si>
  <si>
    <t>Elementy integracji sensorycznej w pracy terapeutycznej i logopedycznej / Elementy kinezjologii edukacyjnej w pracy terapeutycznej i logopedy</t>
  </si>
  <si>
    <t>Logorytmika/ Ruch i muzyka w pracy terapeutycznej i logopedycznej</t>
  </si>
  <si>
    <t>Podstawy języka migowego/Zaburzenia komunikacji językowej u dzieci z autyzmem</t>
  </si>
  <si>
    <t>Pedagogika zabawy</t>
  </si>
  <si>
    <t>M 1.2</t>
  </si>
  <si>
    <t>SPECJALNOŚĆ: Logopedia i terapia pedagogiczna</t>
  </si>
  <si>
    <t xml:space="preserve">Kształtowanie się i rozwój mowy dziecka </t>
  </si>
  <si>
    <t>Praktyka logopedyczna (obsrwacyjna) (30 godzin)</t>
  </si>
  <si>
    <t>Praktyka pedagogiczna (obserwacyjna) 30 godzin)</t>
  </si>
  <si>
    <t>Praktyka logopedyczna (60 godzin)</t>
  </si>
  <si>
    <t>Praktyka pedagogiczna (60 godzin)</t>
  </si>
  <si>
    <t>Konsultacje</t>
  </si>
  <si>
    <t>Poziom kształcenia: studia pierwszego stopnia, niestacjonarne</t>
  </si>
  <si>
    <t>Praktyka logopedyczna obserwacyjna (30 godzin)**</t>
  </si>
  <si>
    <t>Praktyka pedagogiczna obserwacyjna (30 godzin)**</t>
  </si>
  <si>
    <t>Moduł 5 – Blok przedmiotów ogólnoakademicki</t>
  </si>
  <si>
    <t>OWI.04.5.W</t>
  </si>
  <si>
    <t>Moduł 4.1 – Teoretyczne podstawy pracy terapeutycznej</t>
  </si>
  <si>
    <t>P/LTP.PZ.2-1</t>
  </si>
  <si>
    <t>P/LTP.PZ.2-2</t>
  </si>
  <si>
    <t>P/LTP.03.3.C</t>
  </si>
  <si>
    <t>P/LTP.05.3.C</t>
  </si>
  <si>
    <t>P/LTP.08.3.W</t>
  </si>
  <si>
    <t>P/LTP.09.3.W</t>
  </si>
  <si>
    <t>P/LTP.13.4.C</t>
  </si>
  <si>
    <t>P/LTP.21.4.W</t>
  </si>
  <si>
    <t>P/LTP.23.4.S</t>
  </si>
  <si>
    <t>P/LTP.24.5.W</t>
  </si>
  <si>
    <t>P/LTP.25.5.W</t>
  </si>
  <si>
    <t>P/LTP.25.5.C</t>
  </si>
  <si>
    <t>P/LTP.26.5.W</t>
  </si>
  <si>
    <t>P/LTP.26.5.C</t>
  </si>
  <si>
    <t>P/LTP.27.5.W</t>
  </si>
  <si>
    <t>P/LTP.27.5.C</t>
  </si>
  <si>
    <t>P/LTP.28.5.W</t>
  </si>
  <si>
    <t>P/LTP.28.5.C</t>
  </si>
  <si>
    <t>P/LTP.30.5.W</t>
  </si>
  <si>
    <t>P/LTP.PZ.5</t>
  </si>
  <si>
    <t>P/LTP.44.6.C</t>
  </si>
  <si>
    <t>P/LTP.45.6.C</t>
  </si>
  <si>
    <t>P/LTP.46.6.C</t>
  </si>
  <si>
    <t>P/LTP.PD.6</t>
  </si>
  <si>
    <t>P/LTP.10.3.W</t>
  </si>
  <si>
    <t>P/LTP.09.3.C</t>
  </si>
  <si>
    <t>Foniatria</t>
  </si>
  <si>
    <t>Audiologia</t>
  </si>
  <si>
    <t>Metodyka pracy logopedycznej</t>
  </si>
  <si>
    <t>Nauka o języku dla logopedów</t>
  </si>
  <si>
    <t>Fonetyka języka polskiego z elementami ortofonii</t>
  </si>
  <si>
    <t>P/LTP.PZ.4-1</t>
  </si>
  <si>
    <t>P/LTP.PZ.4-2</t>
  </si>
  <si>
    <t>Podstawy neuropsychologii</t>
  </si>
  <si>
    <t>P/LTP.03.3.W</t>
  </si>
  <si>
    <t>P/LTP.06.3.W.</t>
  </si>
  <si>
    <t>P/LTP.07.3.W.</t>
  </si>
  <si>
    <t>P/LTP.13.4.W</t>
  </si>
  <si>
    <t>P/LTP.16.4.C</t>
  </si>
  <si>
    <t>P/LTP.18.4.W</t>
  </si>
  <si>
    <t>P/LTP.22.4.W</t>
  </si>
  <si>
    <t>P/LTP.22.4.C</t>
  </si>
  <si>
    <t>P/LTP.36.6.C</t>
  </si>
  <si>
    <t>Moduł 1.1 Przygotowanie w zakresie lingwistycznym do pracy logopedycznej</t>
  </si>
  <si>
    <t>M 1.1</t>
  </si>
  <si>
    <t>Moduł 1.2 Przygotowanie w zakresie medycznym do pracy logopedycznej</t>
  </si>
  <si>
    <t>ZO+E</t>
  </si>
  <si>
    <t>P/LTP.05.3.W</t>
  </si>
  <si>
    <t>Moduł 2.1 Ogólne przygotowanie psychologiczno - pedagogiczne</t>
  </si>
  <si>
    <t>Niedokształcenie mowy o typie afazji (diagnoza i terapia)</t>
  </si>
  <si>
    <t>Elementy integracji sensorycznej w pracy terapeutycznej i logopedycznej*</t>
  </si>
  <si>
    <t>Elementy kinezjologii edukacyjnej w pracy terapeutycznej i logopedycznej*</t>
  </si>
  <si>
    <t>Ruch i muzyka w pracy terapeutycznej i logopedycznej*</t>
  </si>
  <si>
    <t>Podstawy języka migowego*</t>
  </si>
  <si>
    <t>Zaburzenia komunikacji językowej u dzieci z autyzmem*</t>
  </si>
  <si>
    <t>P/LTP.23.5.S</t>
  </si>
  <si>
    <t>P/LTP.39.6.W</t>
  </si>
  <si>
    <t>P/LTP.23.6.S</t>
  </si>
  <si>
    <t>Anatomia, fizjologia i patofizjologia narządów głosu, mowy i słuchu</t>
  </si>
  <si>
    <t>Diagnozowanie logopedyczne</t>
  </si>
  <si>
    <t>Socjologia małych grup*</t>
  </si>
  <si>
    <t>Zachowania ryzykowne dzieci i młodzieży*</t>
  </si>
  <si>
    <t>Literatura dla dzieci i młodzieży*</t>
  </si>
  <si>
    <t>Logorytmika w przedszkolu i klasach 1-3*</t>
  </si>
  <si>
    <t>TS.400/8/15-16</t>
  </si>
  <si>
    <t>INSTYTUT Społeczno-Artystyczny</t>
  </si>
  <si>
    <t>w tym: z bezpośrednim udziałem nauczyciela akademickiego</t>
  </si>
  <si>
    <t xml:space="preserve">z bespośrednim udziałem nauczyciela </t>
  </si>
  <si>
    <t>W</t>
  </si>
  <si>
    <t>ĆW</t>
  </si>
  <si>
    <t>PZ</t>
  </si>
  <si>
    <t>S</t>
  </si>
  <si>
    <t xml:space="preserve">W  </t>
  </si>
  <si>
    <t>Ćw</t>
  </si>
  <si>
    <t>udział procentowy w stosunku do wszystkich godzin w planie studiów</t>
  </si>
  <si>
    <t>P/LTP.47.3.C</t>
  </si>
  <si>
    <t>P/LTP.48.3.C</t>
  </si>
  <si>
    <t>P/LTP.49.3.W</t>
  </si>
  <si>
    <t>P/LTP.50.4.W</t>
  </si>
  <si>
    <t>P/LTP.50.4.C</t>
  </si>
  <si>
    <t>P/LTP.51.4.W</t>
  </si>
  <si>
    <t>P/LTP.51.4.C</t>
  </si>
  <si>
    <t>P/LTP.52.4.C</t>
  </si>
  <si>
    <t>P/LTP.53.4.W</t>
  </si>
  <si>
    <t>P/LTP.53.4.C</t>
  </si>
  <si>
    <t>P/LTP.54.5.C</t>
  </si>
  <si>
    <t>P/LTP.55.5.C</t>
  </si>
  <si>
    <t>P/LTP.56.5.C</t>
  </si>
  <si>
    <t>P/LTP.57.6.C</t>
  </si>
  <si>
    <t>P/LTP.58.6.W</t>
  </si>
  <si>
    <t>P/LTP.58.6.C</t>
  </si>
  <si>
    <t>P/LTP.59.6.C</t>
  </si>
  <si>
    <t>P/LTP.60.6.C</t>
  </si>
  <si>
    <t>P/LTP.61.6.C</t>
  </si>
  <si>
    <t>P/LTP.62.6.C</t>
  </si>
  <si>
    <t>P/LTP.63.6.C</t>
  </si>
  <si>
    <t>P/LTP.64.3.W</t>
  </si>
  <si>
    <t>P/LTP.64.3.C</t>
  </si>
  <si>
    <t>P/LTP.65.3.W</t>
  </si>
  <si>
    <t>P/LTP.65.3.C</t>
  </si>
  <si>
    <t>P/LTP.66.4.W</t>
  </si>
  <si>
    <t>P/LTP.12.4.C</t>
  </si>
  <si>
    <t>P/LTP.11.3.W</t>
  </si>
  <si>
    <t>――</t>
  </si>
  <si>
    <t>zatwierdzono uchwałą Senatu: 19/IV/14, 20/IV/14, 26/V/14</t>
  </si>
  <si>
    <t>zmiany wprowadzono uchwałą Senatu: 37/V/15</t>
  </si>
  <si>
    <t>28.05.2015 r. dr Katarzyna Serwatko</t>
  </si>
  <si>
    <t>Zatwierdził Dyrektor Instytutu Społeczno - Artystycznego</t>
  </si>
  <si>
    <t>28.05.2015 r. mgr Elżbieta Kruczek</t>
  </si>
  <si>
    <t>28.05.2015 r. dr Piotr Frączek</t>
  </si>
  <si>
    <r>
      <t xml:space="preserve">Zatwierdzono Uchwałami Senatu: </t>
    </r>
    <r>
      <rPr>
        <b/>
        <sz val="8"/>
        <rFont val="Arial"/>
        <family val="2"/>
        <charset val="238"/>
      </rPr>
      <t xml:space="preserve">nr 19/IV/14 </t>
    </r>
    <r>
      <rPr>
        <sz val="8"/>
        <rFont val="Arial"/>
        <family val="2"/>
        <charset val="238"/>
      </rPr>
      <t xml:space="preserve">z dnia 3 kwietnia 2014 r. w sprawie uchwalenia uruchomienia od roku akademickiego 2014/2015 na kierunku </t>
    </r>
    <r>
      <rPr>
        <i/>
        <sz val="8"/>
        <rFont val="Arial"/>
        <family val="2"/>
        <charset val="238"/>
      </rPr>
      <t xml:space="preserve">pedagogika </t>
    </r>
    <r>
      <rPr>
        <sz val="8"/>
        <rFont val="Arial"/>
        <family val="2"/>
        <charset val="238"/>
      </rPr>
      <t xml:space="preserve">specjalności </t>
    </r>
    <r>
      <rPr>
        <i/>
        <sz val="8"/>
        <rFont val="Arial"/>
        <family val="2"/>
        <charset val="238"/>
      </rPr>
      <t>logopedia i terapia pedagogiczna</t>
    </r>
    <r>
      <rPr>
        <sz val="8"/>
        <rFont val="Arial"/>
        <family val="2"/>
        <charset val="238"/>
      </rPr>
      <t xml:space="preserve"> oraz uchwalenie planów studiów i programów kształcenia  dla cyklów kształcenia rozpoczynających się od roku akademickiego 2014/2014 dla w/w kierunku; </t>
    </r>
    <r>
      <rPr>
        <b/>
        <sz val="8"/>
        <rFont val="Arial"/>
        <family val="2"/>
        <charset val="238"/>
      </rPr>
      <t>nr 20/IV/14</t>
    </r>
    <r>
      <rPr>
        <sz val="8"/>
        <rFont val="Arial"/>
        <family val="2"/>
        <charset val="238"/>
      </rPr>
      <t xml:space="preserve"> z dnia 3 kwietnia 2014 r. w sprawie uchwalenia zmiany nazwy specjalności prowadzonej na kierunku </t>
    </r>
    <r>
      <rPr>
        <i/>
        <sz val="8"/>
        <rFont val="Arial"/>
        <family val="2"/>
        <charset val="238"/>
      </rPr>
      <t>pedagogika</t>
    </r>
    <r>
      <rPr>
        <sz val="8"/>
        <rFont val="Arial"/>
        <family val="2"/>
        <charset val="238"/>
      </rPr>
      <t xml:space="preserve"> z: </t>
    </r>
    <r>
      <rPr>
        <i/>
        <sz val="8"/>
        <rFont val="Arial"/>
        <family val="2"/>
        <charset val="238"/>
      </rPr>
      <t>zintegrowana edukacja wczesnoszkolna i edukacja przedszkolna</t>
    </r>
    <r>
      <rPr>
        <sz val="8"/>
        <rFont val="Arial"/>
        <family val="2"/>
        <charset val="238"/>
      </rPr>
      <t xml:space="preserve"> na: </t>
    </r>
    <r>
      <rPr>
        <i/>
        <sz val="8"/>
        <rFont val="Arial"/>
        <family val="2"/>
        <charset val="238"/>
      </rPr>
      <t>edukacja wczesnoszkolna i edukacja przedszkolna</t>
    </r>
    <r>
      <rPr>
        <sz val="8"/>
        <rFont val="Arial"/>
        <family val="2"/>
        <charset val="238"/>
      </rPr>
      <t xml:space="preserve"> od roku akademickiego 2014/2015; </t>
    </r>
    <r>
      <rPr>
        <b/>
        <sz val="8"/>
        <rFont val="Arial"/>
        <family val="2"/>
        <charset val="238"/>
      </rPr>
      <t>nr 26/V/14</t>
    </r>
    <r>
      <rPr>
        <sz val="8"/>
        <rFont val="Arial"/>
        <family val="2"/>
        <charset val="238"/>
      </rPr>
      <t xml:space="preserve"> z dnia 6 maja 2014 r. w sprawie uchwalenia programu kształcenia wraz z opisem efektów kształcenia i planem studiów dla kierunku </t>
    </r>
    <r>
      <rPr>
        <i/>
        <sz val="8"/>
        <rFont val="Arial"/>
        <family val="2"/>
        <charset val="238"/>
      </rPr>
      <t>pedagogika</t>
    </r>
    <r>
      <rPr>
        <sz val="8"/>
        <rFont val="Arial"/>
        <family val="2"/>
        <charset val="238"/>
      </rPr>
      <t xml:space="preserve"> dla cyklu kształcenia rozpoczynającego się od roku akademickiego 2014/2015.</t>
    </r>
  </si>
  <si>
    <r>
      <t xml:space="preserve">Zmiany wprowadzono uchwałą Senatu nr 37/V/15 z dnia 28 maja 2015 r. w sprawie zatwierdzenia zmian w programach kształcenia, w tym w planach studiów dla cyklów kształcenia rozpoczynających ai od roku akademickiego 2015/2016 dla kierunków </t>
    </r>
    <r>
      <rPr>
        <i/>
        <sz val="8"/>
        <rFont val="Arial"/>
        <family val="2"/>
        <charset val="238"/>
      </rPr>
      <t>pedagogika</t>
    </r>
    <r>
      <rPr>
        <sz val="8"/>
        <rFont val="Arial"/>
        <family val="2"/>
        <charset val="238"/>
      </rPr>
      <t xml:space="preserve"> i </t>
    </r>
    <r>
      <rPr>
        <i/>
        <sz val="8"/>
        <rFont val="Arial"/>
        <family val="2"/>
        <charset val="238"/>
      </rPr>
      <t>praca socjalna</t>
    </r>
  </si>
  <si>
    <t>praca z bezpośrednim udziałem nauczyciela (wraz z konsultacjami):</t>
  </si>
  <si>
    <t xml:space="preserve">II </t>
  </si>
  <si>
    <r>
      <t xml:space="preserve">Legenda: </t>
    </r>
    <r>
      <rPr>
        <b/>
        <sz val="10"/>
        <rFont val="Arial2"/>
        <charset val="238"/>
      </rPr>
      <t>W -</t>
    </r>
    <r>
      <rPr>
        <sz val="10"/>
        <rFont val="Arial1"/>
        <charset val="238"/>
      </rPr>
      <t xml:space="preserve"> wykłady, </t>
    </r>
    <r>
      <rPr>
        <b/>
        <sz val="10"/>
        <rFont val="Arial2"/>
        <charset val="238"/>
      </rPr>
      <t>Ćw -</t>
    </r>
    <r>
      <rPr>
        <sz val="10"/>
        <rFont val="Arial1"/>
        <charset val="238"/>
      </rPr>
      <t xml:space="preserve"> ćwiczenia, </t>
    </r>
    <r>
      <rPr>
        <b/>
        <sz val="10"/>
        <rFont val="Arial2"/>
        <charset val="238"/>
      </rPr>
      <t>PZ</t>
    </r>
    <r>
      <rPr>
        <sz val="10"/>
        <rFont val="Arial1"/>
        <charset val="238"/>
      </rPr>
      <t>- praktyka zawodowa,</t>
    </r>
    <r>
      <rPr>
        <b/>
        <sz val="10"/>
        <rFont val="Arial1"/>
        <charset val="238"/>
      </rPr>
      <t xml:space="preserve"> S</t>
    </r>
    <r>
      <rPr>
        <sz val="10"/>
        <rFont val="Arial1"/>
        <charset val="238"/>
      </rPr>
      <t xml:space="preserve"> - seminarium</t>
    </r>
  </si>
  <si>
    <r>
      <t>Z</t>
    </r>
    <r>
      <rPr>
        <sz val="10"/>
        <rFont val="Arial1"/>
        <charset val="238"/>
      </rPr>
      <t xml:space="preserve">   - zaliczenie</t>
    </r>
  </si>
  <si>
    <r>
      <t>ZO</t>
    </r>
    <r>
      <rPr>
        <sz val="10"/>
        <rFont val="Arial1"/>
        <charset val="238"/>
      </rPr>
      <t xml:space="preserve"> - zaliczenie z oceną</t>
    </r>
  </si>
  <si>
    <r>
      <t xml:space="preserve">E </t>
    </r>
    <r>
      <rPr>
        <sz val="10"/>
        <rFont val="Arial1"/>
        <charset val="238"/>
      </rPr>
      <t xml:space="preserve">  - egzamin</t>
    </r>
  </si>
  <si>
    <r>
      <t>profil kształcenia:</t>
    </r>
    <r>
      <rPr>
        <sz val="10"/>
        <rFont val="Times New Roman2"/>
        <charset val="238"/>
      </rPr>
      <t xml:space="preserve"> </t>
    </r>
    <r>
      <rPr>
        <b/>
        <sz val="10"/>
        <rFont val="Times New Roman2"/>
        <charset val="238"/>
      </rPr>
      <t>praktyczny</t>
    </r>
  </si>
  <si>
    <r>
      <t>obszar kształcenia:</t>
    </r>
    <r>
      <rPr>
        <sz val="10"/>
        <rFont val="Times New Roman2"/>
        <charset val="238"/>
      </rPr>
      <t xml:space="preserve"> </t>
    </r>
    <r>
      <rPr>
        <b/>
        <sz val="10"/>
        <rFont val="Times New Roman2"/>
        <charset val="238"/>
      </rPr>
      <t>humanistyczny oraz społeczny</t>
    </r>
  </si>
  <si>
    <r>
      <t xml:space="preserve">Program obowiązuje od roku akademickiego </t>
    </r>
    <r>
      <rPr>
        <b/>
        <sz val="12"/>
        <rFont val="Times New Roman2"/>
        <charset val="238"/>
      </rPr>
      <t>2015/2016</t>
    </r>
  </si>
  <si>
    <t xml:space="preserve"> Moduł 2 – Przygotowanie w zakresie psychologiczno-pedagogicznym</t>
  </si>
  <si>
    <t>Moduł 6– Podstawy funkcjonowania placówki oświatowej we współczesnym systemie edukacyjnym</t>
  </si>
  <si>
    <t>** praktyki – 240 godzin praktyk (w tym 90 godzin praktyk pedagogicznych, 90 godzin praktyk logopedycznych i 60 godzin praktyk diagnostyczno-pedagogicznych)</t>
  </si>
  <si>
    <t>1 tydzień praktyk = 25 godzin dydaktycznych</t>
  </si>
  <si>
    <t>P/LTP.47.4.W</t>
  </si>
  <si>
    <t>P/LTP.66.5.W</t>
  </si>
  <si>
    <t>P/LTP.06.3.W</t>
  </si>
  <si>
    <t>P/LTP.07.3.W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</si>
</sst>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.mm\.yyyy"/>
    <numFmt numFmtId="165" formatCode="0.0"/>
    <numFmt numFmtId="166" formatCode="#,##0.00\ [$zł-415];[Red]\-#,##0.00\ [$zł-415]"/>
  </numFmts>
  <fonts count="73">
    <font>
      <sz val="11"/>
      <color rgb="FF000000"/>
      <name val="Arial1"/>
      <charset val="238"/>
    </font>
    <font>
      <sz val="10"/>
      <color indexed="63"/>
      <name val="Arial1"/>
      <charset val="238"/>
    </font>
    <font>
      <sz val="8"/>
      <color indexed="63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63"/>
      <name val="Times New Roman2"/>
      <charset val="238"/>
    </font>
    <font>
      <sz val="10"/>
      <color indexed="63"/>
      <name val="Arial2"/>
      <charset val="238"/>
    </font>
    <font>
      <sz val="8"/>
      <color indexed="63"/>
      <name val="Arial2"/>
      <charset val="238"/>
    </font>
    <font>
      <sz val="7"/>
      <color indexed="63"/>
      <name val="Arial1"/>
      <charset val="238"/>
    </font>
    <font>
      <sz val="8"/>
      <color indexed="63"/>
      <name val="Arial1"/>
      <charset val="238"/>
    </font>
    <font>
      <sz val="6"/>
      <color indexed="63"/>
      <name val="Arial2"/>
      <charset val="238"/>
    </font>
    <font>
      <b/>
      <sz val="10"/>
      <color indexed="63"/>
      <name val="Arial2"/>
      <charset val="238"/>
    </font>
    <font>
      <sz val="8"/>
      <color indexed="63"/>
      <name val="Times New Roman1"/>
      <charset val="238"/>
    </font>
    <font>
      <sz val="8"/>
      <color indexed="63"/>
      <name val="Arial"/>
      <family val="2"/>
      <charset val="238"/>
    </font>
    <font>
      <b/>
      <sz val="14"/>
      <color indexed="63"/>
      <name val="Arial1"/>
      <charset val="238"/>
    </font>
    <font>
      <b/>
      <sz val="8"/>
      <color indexed="63"/>
      <name val="Times New Roman"/>
      <family val="1"/>
      <charset val="238"/>
    </font>
    <font>
      <sz val="8"/>
      <color indexed="63"/>
      <name val="Arial3"/>
      <charset val="238"/>
    </font>
    <font>
      <sz val="8"/>
      <color indexed="63"/>
      <name val="Times New Roman2"/>
      <charset val="238"/>
    </font>
    <font>
      <sz val="8"/>
      <name val="Times New Roman"/>
      <family val="1"/>
      <charset val="238"/>
    </font>
    <font>
      <b/>
      <sz val="10"/>
      <name val="Arial2"/>
      <charset val="238"/>
    </font>
    <font>
      <sz val="8"/>
      <name val="Times New Roman1"/>
      <charset val="238"/>
    </font>
    <font>
      <sz val="8"/>
      <color indexed="63"/>
      <name val="Times New Roman3"/>
      <charset val="238"/>
    </font>
    <font>
      <sz val="10"/>
      <color indexed="63"/>
      <name val="Arial3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8"/>
      <name val="Arial1"/>
      <charset val="238"/>
    </font>
    <font>
      <b/>
      <sz val="7"/>
      <name val="Arial1"/>
      <charset val="238"/>
    </font>
    <font>
      <sz val="11"/>
      <name val="Times New Roman"/>
      <family val="1"/>
      <charset val="238"/>
    </font>
    <font>
      <sz val="10"/>
      <name val="Arial1"/>
      <charset val="238"/>
    </font>
    <font>
      <sz val="10"/>
      <name val="Arial2"/>
      <charset val="238"/>
    </font>
    <font>
      <sz val="11"/>
      <name val="Arial1"/>
      <charset val="238"/>
    </font>
    <font>
      <sz val="8"/>
      <name val="Arial"/>
      <family val="2"/>
      <charset val="238"/>
    </font>
    <font>
      <sz val="10"/>
      <color indexed="63"/>
      <name val="Arial11"/>
      <charset val="238"/>
    </font>
    <font>
      <b/>
      <i/>
      <u/>
      <sz val="11"/>
      <color rgb="FF000000"/>
      <name val="Arial1"/>
      <charset val="238"/>
    </font>
    <font>
      <sz val="6"/>
      <color rgb="FF000000"/>
      <name val="Arial1"/>
      <charset val="238"/>
    </font>
    <font>
      <sz val="3"/>
      <color rgb="FF000000"/>
      <name val="Arial2"/>
      <charset val="238"/>
    </font>
    <font>
      <sz val="5"/>
      <color rgb="FF000000"/>
      <name val="Arial2"/>
      <charset val="238"/>
    </font>
    <font>
      <sz val="6"/>
      <color rgb="FF000000"/>
      <name val="Arial2"/>
      <charset val="238"/>
    </font>
    <font>
      <sz val="8"/>
      <color rgb="FF000000"/>
      <name val="Times New Roman"/>
      <family val="1"/>
      <charset val="238"/>
    </font>
    <font>
      <b/>
      <sz val="10"/>
      <color rgb="FF000000"/>
      <name val="Arial2"/>
      <charset val="238"/>
    </font>
    <font>
      <sz val="8"/>
      <color rgb="FF000000"/>
      <name val="Arial1"/>
      <charset val="238"/>
    </font>
    <font>
      <sz val="8"/>
      <color rgb="FF000000"/>
      <name val="Arial2"/>
      <charset val="238"/>
    </font>
    <font>
      <sz val="10"/>
      <color rgb="FF000000"/>
      <name val="Arial1"/>
      <charset val="238"/>
    </font>
    <font>
      <sz val="7"/>
      <color rgb="FF000000"/>
      <name val="Arial1"/>
      <charset val="238"/>
    </font>
    <font>
      <sz val="9"/>
      <color rgb="FF000000"/>
      <name val="Arial2"/>
      <charset val="238"/>
    </font>
    <font>
      <b/>
      <sz val="10"/>
      <color rgb="FF000000"/>
      <name val="Times New Roman2"/>
      <charset val="238"/>
    </font>
    <font>
      <sz val="10"/>
      <color rgb="FF000000"/>
      <name val="Arial2"/>
      <charset val="238"/>
    </font>
    <font>
      <sz val="7"/>
      <color rgb="FF000000"/>
      <name val="Arial2"/>
      <charset val="238"/>
    </font>
    <font>
      <sz val="8"/>
      <name val="Arial2"/>
      <charset val="238"/>
    </font>
    <font>
      <b/>
      <sz val="8"/>
      <name val="Times New Roman1"/>
      <charset val="238"/>
    </font>
    <font>
      <sz val="8"/>
      <color indexed="63"/>
      <name val="Arial11"/>
      <charset val="238"/>
    </font>
    <font>
      <sz val="10"/>
      <color indexed="63"/>
      <name val="Times New Roman1"/>
      <charset val="238"/>
    </font>
    <font>
      <sz val="10"/>
      <name val="Times New Roman1"/>
      <charset val="238"/>
    </font>
    <font>
      <sz val="6"/>
      <name val="Times New Roman"/>
      <family val="1"/>
      <charset val="238"/>
    </font>
    <font>
      <sz val="8"/>
      <name val="Calibri"/>
      <family val="2"/>
      <charset val="238"/>
    </font>
    <font>
      <sz val="10"/>
      <name val="Arial11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Times New Roman2"/>
      <charset val="238"/>
    </font>
    <font>
      <sz val="7"/>
      <name val="Arial2"/>
      <charset val="238"/>
    </font>
    <font>
      <sz val="7"/>
      <name val="Arial"/>
      <family val="2"/>
      <charset val="238"/>
    </font>
    <font>
      <sz val="7"/>
      <name val="Arial1"/>
      <charset val="238"/>
    </font>
    <font>
      <sz val="6"/>
      <name val="Arial1"/>
      <charset val="238"/>
    </font>
    <font>
      <sz val="6"/>
      <name val="Arial2"/>
      <charset val="238"/>
    </font>
    <font>
      <sz val="3"/>
      <name val="Arial2"/>
      <charset val="238"/>
    </font>
    <font>
      <sz val="5"/>
      <name val="Arial2"/>
      <charset val="238"/>
    </font>
    <font>
      <b/>
      <sz val="10"/>
      <name val="Arial1"/>
      <charset val="238"/>
    </font>
    <font>
      <b/>
      <sz val="8"/>
      <color rgb="FF000000"/>
      <name val="Arial"/>
      <family val="2"/>
      <charset val="238"/>
    </font>
    <font>
      <sz val="10"/>
      <name val="Arial3"/>
      <charset val="238"/>
    </font>
    <font>
      <b/>
      <sz val="20"/>
      <name val="Garamond"/>
      <family val="1"/>
      <charset val="238"/>
    </font>
    <font>
      <sz val="10"/>
      <name val="Times New Roman2"/>
      <charset val="238"/>
    </font>
    <font>
      <b/>
      <sz val="12"/>
      <name val="Times New Roman2"/>
      <charset val="238"/>
    </font>
  </fonts>
  <fills count="39">
    <fill>
      <patternFill patternType="none"/>
    </fill>
    <fill>
      <patternFill patternType="gray125"/>
    </fill>
    <fill>
      <patternFill patternType="solid">
        <fgColor indexed="42"/>
        <bgColor indexed="14"/>
      </patternFill>
    </fill>
    <fill>
      <patternFill patternType="solid">
        <fgColor indexed="36"/>
        <bgColor indexed="23"/>
      </patternFill>
    </fill>
    <fill>
      <patternFill patternType="solid">
        <fgColor indexed="21"/>
        <bgColor indexed="37"/>
      </patternFill>
    </fill>
    <fill>
      <patternFill patternType="solid">
        <fgColor indexed="47"/>
        <bgColor indexed="15"/>
      </patternFill>
    </fill>
    <fill>
      <patternFill patternType="solid">
        <fgColor indexed="14"/>
        <bgColor indexed="15"/>
      </patternFill>
    </fill>
    <fill>
      <patternFill patternType="solid">
        <fgColor indexed="26"/>
        <bgColor indexed="26"/>
      </patternFill>
    </fill>
    <fill>
      <patternFill patternType="solid">
        <fgColor indexed="15"/>
        <bgColor indexed="47"/>
      </patternFill>
    </fill>
    <fill>
      <patternFill patternType="solid">
        <fgColor indexed="23"/>
        <bgColor indexed="3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8"/>
      </patternFill>
    </fill>
    <fill>
      <patternFill patternType="solid">
        <fgColor theme="0"/>
        <bgColor indexed="14"/>
      </patternFill>
    </fill>
    <fill>
      <patternFill patternType="solid">
        <fgColor theme="0"/>
        <bgColor indexed="31"/>
      </patternFill>
    </fill>
    <fill>
      <patternFill patternType="solid">
        <fgColor theme="8" tint="0.39997558519241921"/>
        <bgColor indexed="36"/>
      </patternFill>
    </fill>
    <fill>
      <patternFill patternType="solid">
        <fgColor rgb="FFFFFF00"/>
        <bgColor indexed="26"/>
      </patternFill>
    </fill>
    <fill>
      <patternFill patternType="solid">
        <fgColor theme="0" tint="-0.34998626667073579"/>
        <bgColor indexed="15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9CCFF"/>
        <bgColor rgb="FF93CDDD"/>
      </patternFill>
    </fill>
    <fill>
      <patternFill patternType="solid">
        <fgColor rgb="FF93CDDD"/>
        <bgColor rgb="FF99CCFF"/>
      </patternFill>
    </fill>
    <fill>
      <patternFill patternType="solid">
        <fgColor rgb="FFFF8080"/>
        <bgColor rgb="FFFF99CC"/>
      </patternFill>
    </fill>
    <fill>
      <patternFill patternType="solid">
        <fgColor rgb="FF969696"/>
        <bgColor rgb="FF999999"/>
      </patternFill>
    </fill>
    <fill>
      <patternFill patternType="solid">
        <fgColor rgb="FFA6A6A6"/>
        <bgColor rgb="FF999999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A6A6A6"/>
      </patternFill>
    </fill>
    <fill>
      <patternFill patternType="solid">
        <fgColor theme="0"/>
        <bgColor rgb="FFFFFFCC"/>
      </patternFill>
    </fill>
    <fill>
      <patternFill patternType="solid">
        <fgColor theme="8" tint="0.39997558519241921"/>
        <bgColor rgb="FFFFFFCC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15"/>
      </patternFill>
    </fill>
    <fill>
      <patternFill patternType="solid">
        <fgColor theme="8" tint="0.39997558519241921"/>
        <bgColor indexed="18"/>
      </patternFill>
    </fill>
    <fill>
      <patternFill patternType="solid">
        <fgColor rgb="FF92D050"/>
        <bgColor indexed="24"/>
      </patternFill>
    </fill>
    <fill>
      <patternFill patternType="solid">
        <fgColor theme="0"/>
        <bgColor indexed="24"/>
      </patternFill>
    </fill>
    <fill>
      <patternFill patternType="solid">
        <fgColor rgb="FF92D050"/>
        <bgColor indexed="14"/>
      </patternFill>
    </fill>
    <fill>
      <patternFill patternType="solid">
        <fgColor theme="8" tint="0.39997558519241921"/>
        <bgColor indexed="4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3" fillId="0" borderId="0"/>
    <xf numFmtId="166" fontId="33" fillId="0" borderId="0"/>
  </cellStyleXfs>
  <cellXfs count="44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/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right"/>
    </xf>
    <xf numFmtId="0" fontId="23" fillId="0" borderId="0" xfId="0" applyFont="1"/>
    <xf numFmtId="0" fontId="24" fillId="0" borderId="0" xfId="1" applyFont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8" fillId="0" borderId="0" xfId="0" applyFont="1"/>
    <xf numFmtId="0" fontId="30" fillId="0" borderId="0" xfId="0" applyFont="1"/>
    <xf numFmtId="0" fontId="23" fillId="0" borderId="0" xfId="0" applyFont="1" applyAlignment="1">
      <alignment horizontal="center"/>
    </xf>
    <xf numFmtId="0" fontId="32" fillId="0" borderId="0" xfId="0" applyFont="1"/>
    <xf numFmtId="0" fontId="31" fillId="0" borderId="0" xfId="0" applyFont="1" applyAlignment="1">
      <alignment horizontal="center"/>
    </xf>
    <xf numFmtId="0" fontId="1" fillId="11" borderId="0" xfId="0" applyFont="1" applyFill="1"/>
    <xf numFmtId="0" fontId="4" fillId="11" borderId="0" xfId="0" applyFont="1" applyFill="1" applyAlignment="1">
      <alignment horizontal="center"/>
    </xf>
    <xf numFmtId="0" fontId="29" fillId="11" borderId="0" xfId="0" applyFont="1" applyFill="1" applyAlignment="1">
      <alignment horizontal="center" vertical="center" shrinkToFit="1"/>
    </xf>
    <xf numFmtId="0" fontId="6" fillId="11" borderId="0" xfId="0" applyFont="1" applyFill="1" applyBorder="1" applyAlignment="1">
      <alignment horizontal="center" vertical="center"/>
    </xf>
    <xf numFmtId="0" fontId="6" fillId="11" borderId="0" xfId="0" applyFont="1" applyFill="1" applyAlignment="1">
      <alignment horizontal="center" vertical="center"/>
    </xf>
    <xf numFmtId="0" fontId="15" fillId="11" borderId="0" xfId="0" applyFont="1" applyFill="1" applyBorder="1" applyAlignment="1">
      <alignment vertical="center"/>
    </xf>
    <xf numFmtId="0" fontId="23" fillId="13" borderId="0" xfId="0" applyFont="1" applyFill="1"/>
    <xf numFmtId="0" fontId="31" fillId="13" borderId="0" xfId="0" applyFont="1" applyFill="1" applyAlignment="1">
      <alignment horizontal="center"/>
    </xf>
    <xf numFmtId="0" fontId="24" fillId="10" borderId="0" xfId="1" applyFont="1" applyFill="1" applyAlignment="1">
      <alignment horizontal="right"/>
    </xf>
    <xf numFmtId="0" fontId="0" fillId="11" borderId="0" xfId="0" applyFill="1"/>
    <xf numFmtId="0" fontId="2" fillId="11" borderId="0" xfId="0" applyFont="1" applyFill="1"/>
    <xf numFmtId="0" fontId="1" fillId="11" borderId="0" xfId="0" applyFont="1" applyFill="1" applyAlignment="1">
      <alignment horizontal="center"/>
    </xf>
    <xf numFmtId="0" fontId="9" fillId="11" borderId="0" xfId="0" applyFont="1" applyFill="1" applyBorder="1" applyAlignment="1">
      <alignment vertical="center" wrapText="1"/>
    </xf>
    <xf numFmtId="0" fontId="1" fillId="10" borderId="0" xfId="0" applyFont="1" applyFill="1"/>
    <xf numFmtId="0" fontId="7" fillId="11" borderId="0" xfId="0" applyFont="1" applyFill="1" applyBorder="1" applyAlignment="1">
      <alignment vertical="center" wrapText="1"/>
    </xf>
    <xf numFmtId="0" fontId="1" fillId="11" borderId="0" xfId="0" applyFont="1" applyFill="1" applyBorder="1"/>
    <xf numFmtId="0" fontId="1" fillId="11" borderId="0" xfId="0" applyFont="1" applyFill="1" applyBorder="1" applyAlignment="1"/>
    <xf numFmtId="0" fontId="1" fillId="11" borderId="0" xfId="0" applyFont="1" applyFill="1" applyBorder="1" applyAlignment="1">
      <alignment horizontal="center"/>
    </xf>
    <xf numFmtId="10" fontId="1" fillId="11" borderId="0" xfId="0" applyNumberFormat="1" applyFont="1" applyFill="1" applyBorder="1" applyAlignment="1"/>
    <xf numFmtId="0" fontId="1" fillId="10" borderId="0" xfId="0" applyFont="1" applyFill="1" applyAlignment="1">
      <alignment horizontal="center"/>
    </xf>
    <xf numFmtId="0" fontId="5" fillId="11" borderId="0" xfId="0" applyFont="1" applyFill="1" applyBorder="1" applyAlignment="1">
      <alignment horizontal="center" vertical="center" wrapText="1"/>
    </xf>
    <xf numFmtId="0" fontId="9" fillId="10" borderId="0" xfId="0" applyFont="1" applyFill="1" applyAlignment="1">
      <alignment horizontal="center"/>
    </xf>
    <xf numFmtId="0" fontId="5" fillId="10" borderId="0" xfId="0" applyFont="1" applyFill="1" applyAlignment="1">
      <alignment horizontal="center"/>
    </xf>
    <xf numFmtId="0" fontId="23" fillId="10" borderId="0" xfId="0" applyFont="1" applyFill="1"/>
    <xf numFmtId="0" fontId="23" fillId="10" borderId="0" xfId="0" applyFont="1" applyFill="1" applyAlignment="1">
      <alignment horizontal="center"/>
    </xf>
    <xf numFmtId="0" fontId="31" fillId="10" borderId="0" xfId="0" applyFont="1" applyFill="1" applyAlignment="1">
      <alignment horizontal="center"/>
    </xf>
    <xf numFmtId="0" fontId="8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/>
    <xf numFmtId="0" fontId="25" fillId="10" borderId="0" xfId="0" applyFont="1" applyFill="1" applyAlignment="1">
      <alignment horizontal="center" vertical="center"/>
    </xf>
    <xf numFmtId="0" fontId="26" fillId="10" borderId="0" xfId="0" applyFont="1" applyFill="1" applyAlignment="1">
      <alignment horizontal="center" vertical="center"/>
    </xf>
    <xf numFmtId="0" fontId="27" fillId="10" borderId="0" xfId="0" applyFont="1" applyFill="1" applyAlignment="1">
      <alignment horizontal="center" vertical="center"/>
    </xf>
    <xf numFmtId="0" fontId="28" fillId="10" borderId="0" xfId="0" applyFont="1" applyFill="1" applyAlignment="1">
      <alignment horizontal="center" vertical="center"/>
    </xf>
    <xf numFmtId="0" fontId="29" fillId="10" borderId="0" xfId="0" applyFont="1" applyFill="1" applyAlignment="1">
      <alignment horizontal="center" vertical="center" shrinkToFit="1"/>
    </xf>
    <xf numFmtId="0" fontId="28" fillId="10" borderId="0" xfId="0" applyFont="1" applyFill="1"/>
    <xf numFmtId="0" fontId="8" fillId="0" borderId="2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28" fillId="0" borderId="0" xfId="0" applyFont="1" applyFill="1"/>
    <xf numFmtId="0" fontId="8" fillId="0" borderId="2" xfId="0" applyFont="1" applyFill="1" applyBorder="1" applyAlignment="1">
      <alignment horizontal="center" vertical="center"/>
    </xf>
    <xf numFmtId="0" fontId="34" fillId="22" borderId="1" xfId="0" applyFont="1" applyFill="1" applyBorder="1" applyAlignment="1">
      <alignment horizontal="center" vertical="center" wrapText="1"/>
    </xf>
    <xf numFmtId="0" fontId="35" fillId="23" borderId="1" xfId="0" applyFont="1" applyFill="1" applyBorder="1" applyAlignment="1">
      <alignment horizontal="center" vertical="center" textRotation="90" wrapText="1"/>
    </xf>
    <xf numFmtId="0" fontId="36" fillId="24" borderId="1" xfId="0" applyFont="1" applyFill="1" applyBorder="1" applyAlignment="1">
      <alignment horizontal="center" vertical="center" textRotation="90" wrapText="1"/>
    </xf>
    <xf numFmtId="0" fontId="37" fillId="22" borderId="1" xfId="0" applyFont="1" applyFill="1" applyBorder="1" applyAlignment="1">
      <alignment horizontal="center" vertical="center" wrapText="1"/>
    </xf>
    <xf numFmtId="0" fontId="36" fillId="22" borderId="1" xfId="0" applyFont="1" applyFill="1" applyBorder="1" applyAlignment="1">
      <alignment horizontal="center" vertical="center" wrapText="1"/>
    </xf>
    <xf numFmtId="0" fontId="37" fillId="24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5" fillId="10" borderId="3" xfId="0" applyFont="1" applyFill="1" applyBorder="1" applyAlignment="1">
      <alignment horizontal="center" vertical="center"/>
    </xf>
    <xf numFmtId="0" fontId="25" fillId="10" borderId="2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8" fillId="25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30" borderId="1" xfId="0" applyFont="1" applyFill="1" applyBorder="1" applyAlignment="1">
      <alignment horizontal="center" vertical="center" wrapText="1"/>
    </xf>
    <xf numFmtId="0" fontId="25" fillId="1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 shrinkToFit="1"/>
    </xf>
    <xf numFmtId="0" fontId="28" fillId="25" borderId="1" xfId="0" applyFont="1" applyFill="1" applyBorder="1" applyAlignment="1">
      <alignment horizontal="center"/>
    </xf>
    <xf numFmtId="0" fontId="19" fillId="26" borderId="1" xfId="0" applyFont="1" applyFill="1" applyBorder="1" applyAlignment="1">
      <alignment horizontal="center" vertical="center" wrapText="1"/>
    </xf>
    <xf numFmtId="0" fontId="19" fillId="27" borderId="1" xfId="0" applyFont="1" applyFill="1" applyBorder="1" applyAlignment="1">
      <alignment horizontal="center" vertical="center" wrapText="1"/>
    </xf>
    <xf numFmtId="0" fontId="19" fillId="10" borderId="1" xfId="0" applyFont="1" applyFill="1" applyBorder="1" applyAlignment="1">
      <alignment horizontal="center" vertical="center"/>
    </xf>
    <xf numFmtId="0" fontId="19" fillId="10" borderId="1" xfId="0" applyFont="1" applyFill="1" applyBorder="1" applyAlignment="1">
      <alignment horizontal="left" vertical="center" wrapText="1"/>
    </xf>
    <xf numFmtId="0" fontId="17" fillId="10" borderId="1" xfId="0" applyFont="1" applyFill="1" applyBorder="1" applyAlignment="1">
      <alignment horizontal="left" vertical="center" wrapText="1"/>
    </xf>
    <xf numFmtId="0" fontId="28" fillId="5" borderId="1" xfId="0" applyFont="1" applyFill="1" applyBorder="1" applyAlignment="1">
      <alignment horizontal="center"/>
    </xf>
    <xf numFmtId="0" fontId="19" fillId="6" borderId="1" xfId="0" applyFont="1" applyFill="1" applyBorder="1" applyAlignment="1">
      <alignment horizontal="center" vertical="center" wrapText="1"/>
    </xf>
    <xf numFmtId="0" fontId="19" fillId="16" borderId="1" xfId="0" applyFont="1" applyFill="1" applyBorder="1" applyAlignment="1">
      <alignment horizontal="center" vertical="center" wrapText="1"/>
    </xf>
    <xf numFmtId="0" fontId="19" fillId="10" borderId="1" xfId="0" applyFont="1" applyFill="1" applyBorder="1" applyAlignment="1">
      <alignment horizontal="center" wrapText="1"/>
    </xf>
    <xf numFmtId="0" fontId="19" fillId="28" borderId="1" xfId="0" applyFont="1" applyFill="1" applyBorder="1" applyAlignment="1">
      <alignment horizontal="left"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8" fillId="21" borderId="1" xfId="0" applyFont="1" applyFill="1" applyBorder="1" applyAlignment="1">
      <alignment horizontal="center"/>
    </xf>
    <xf numFmtId="0" fontId="19" fillId="21" borderId="1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19" fillId="15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20" borderId="1" xfId="0" applyFont="1" applyFill="1" applyBorder="1" applyAlignment="1">
      <alignment horizontal="left" vertical="center" wrapText="1"/>
    </xf>
    <xf numFmtId="0" fontId="17" fillId="2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/>
    </xf>
    <xf numFmtId="0" fontId="17" fillId="20" borderId="1" xfId="0" applyFont="1" applyFill="1" applyBorder="1"/>
    <xf numFmtId="0" fontId="17" fillId="10" borderId="2" xfId="0" applyFont="1" applyFill="1" applyBorder="1" applyAlignment="1">
      <alignment horizontal="center"/>
    </xf>
    <xf numFmtId="0" fontId="17" fillId="10" borderId="1" xfId="0" applyFont="1" applyFill="1" applyBorder="1" applyAlignment="1">
      <alignment horizontal="center"/>
    </xf>
    <xf numFmtId="0" fontId="49" fillId="3" borderId="1" xfId="0" applyFont="1" applyFill="1" applyBorder="1" applyAlignment="1">
      <alignment horizontal="center" vertical="center" wrapText="1"/>
    </xf>
    <xf numFmtId="0" fontId="49" fillId="14" borderId="1" xfId="0" applyFont="1" applyFill="1" applyBorder="1" applyAlignment="1">
      <alignment horizontal="center" vertical="center" wrapText="1"/>
    </xf>
    <xf numFmtId="165" fontId="49" fillId="3" borderId="1" xfId="0" applyNumberFormat="1" applyFont="1" applyFill="1" applyBorder="1" applyAlignment="1">
      <alignment horizontal="center" vertical="center" wrapText="1"/>
    </xf>
    <xf numFmtId="0" fontId="22" fillId="18" borderId="1" xfId="0" applyFont="1" applyFill="1" applyBorder="1" applyAlignment="1">
      <alignment horizontal="center" vertical="center"/>
    </xf>
    <xf numFmtId="0" fontId="18" fillId="18" borderId="1" xfId="0" applyFont="1" applyFill="1" applyBorder="1" applyAlignment="1">
      <alignment horizontal="center" vertical="center"/>
    </xf>
    <xf numFmtId="0" fontId="25" fillId="10" borderId="3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10" borderId="4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10" borderId="3" xfId="0" applyFont="1" applyFill="1" applyBorder="1" applyAlignment="1">
      <alignment horizontal="center" vertical="center" wrapText="1"/>
    </xf>
    <xf numFmtId="0" fontId="19" fillId="10" borderId="2" xfId="0" applyFont="1" applyFill="1" applyBorder="1" applyAlignment="1">
      <alignment horizontal="center" vertical="center" wrapText="1"/>
    </xf>
    <xf numFmtId="0" fontId="19" fillId="10" borderId="3" xfId="0" applyFont="1" applyFill="1" applyBorder="1" applyAlignment="1">
      <alignment horizontal="left" vertical="center" wrapText="1"/>
    </xf>
    <xf numFmtId="0" fontId="19" fillId="10" borderId="2" xfId="0" applyFont="1" applyFill="1" applyBorder="1" applyAlignment="1">
      <alignment horizontal="left" vertical="center" wrapText="1"/>
    </xf>
    <xf numFmtId="0" fontId="17" fillId="10" borderId="3" xfId="0" applyFont="1" applyFill="1" applyBorder="1" applyAlignment="1">
      <alignment horizontal="left" vertical="center" wrapText="1"/>
    </xf>
    <xf numFmtId="0" fontId="17" fillId="10" borderId="2" xfId="0" applyFont="1" applyFill="1" applyBorder="1" applyAlignment="1">
      <alignment horizontal="left" vertical="center" wrapText="1"/>
    </xf>
    <xf numFmtId="0" fontId="19" fillId="33" borderId="1" xfId="0" applyFont="1" applyFill="1" applyBorder="1" applyAlignment="1">
      <alignment horizontal="center" vertical="center" wrapText="1"/>
    </xf>
    <xf numFmtId="0" fontId="19" fillId="19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7" fillId="10" borderId="2" xfId="0" applyFont="1" applyFill="1" applyBorder="1" applyAlignment="1">
      <alignment horizontal="left" vertical="center"/>
    </xf>
    <xf numFmtId="0" fontId="19" fillId="10" borderId="3" xfId="0" applyFont="1" applyFill="1" applyBorder="1" applyAlignment="1">
      <alignment horizontal="center" vertical="center"/>
    </xf>
    <xf numFmtId="0" fontId="19" fillId="10" borderId="2" xfId="0" applyFont="1" applyFill="1" applyBorder="1" applyAlignment="1">
      <alignment horizontal="center" vertical="center"/>
    </xf>
    <xf numFmtId="0" fontId="19" fillId="19" borderId="3" xfId="0" applyFont="1" applyFill="1" applyBorder="1" applyAlignment="1">
      <alignment horizontal="center" vertical="center" wrapText="1"/>
    </xf>
    <xf numFmtId="0" fontId="19" fillId="10" borderId="1" xfId="0" applyFont="1" applyFill="1" applyBorder="1" applyAlignment="1">
      <alignment horizontal="center" vertical="center" wrapText="1"/>
    </xf>
    <xf numFmtId="0" fontId="19" fillId="19" borderId="1" xfId="0" applyFont="1" applyFill="1" applyBorder="1" applyAlignment="1">
      <alignment horizontal="center" vertical="center" wrapText="1"/>
    </xf>
    <xf numFmtId="0" fontId="50" fillId="35" borderId="1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19" fillId="10" borderId="3" xfId="0" applyFont="1" applyFill="1" applyBorder="1" applyAlignment="1">
      <alignment horizontal="center" vertical="center" wrapText="1"/>
    </xf>
    <xf numFmtId="0" fontId="19" fillId="10" borderId="2" xfId="0" applyFont="1" applyFill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left" vertical="center" wrapText="1"/>
    </xf>
    <xf numFmtId="0" fontId="17" fillId="10" borderId="2" xfId="0" applyFont="1" applyFill="1" applyBorder="1" applyAlignment="1">
      <alignment horizontal="left" vertical="center" wrapText="1"/>
    </xf>
    <xf numFmtId="0" fontId="19" fillId="10" borderId="3" xfId="0" applyFont="1" applyFill="1" applyBorder="1" applyAlignment="1">
      <alignment horizontal="left" vertical="center" wrapText="1"/>
    </xf>
    <xf numFmtId="0" fontId="19" fillId="10" borderId="2" xfId="0" applyFont="1" applyFill="1" applyBorder="1" applyAlignment="1">
      <alignment horizontal="left" vertical="center" wrapText="1"/>
    </xf>
    <xf numFmtId="0" fontId="19" fillId="10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19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19" fillId="33" borderId="1" xfId="0" applyFont="1" applyFill="1" applyBorder="1" applyAlignment="1">
      <alignment horizontal="center" vertical="center" wrapText="1"/>
    </xf>
    <xf numFmtId="0" fontId="19" fillId="19" borderId="3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17" fillId="10" borderId="2" xfId="0" applyFont="1" applyFill="1" applyBorder="1" applyAlignment="1">
      <alignment horizontal="left" vertical="center"/>
    </xf>
    <xf numFmtId="0" fontId="19" fillId="10" borderId="3" xfId="0" applyFont="1" applyFill="1" applyBorder="1" applyAlignment="1">
      <alignment horizontal="center" vertical="center"/>
    </xf>
    <xf numFmtId="0" fontId="19" fillId="10" borderId="2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8" fillId="25" borderId="1" xfId="0" applyFont="1" applyFill="1" applyBorder="1" applyAlignment="1">
      <alignment horizontal="center" vertical="center"/>
    </xf>
    <xf numFmtId="0" fontId="19" fillId="19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21" borderId="1" xfId="0" applyFont="1" applyFill="1" applyBorder="1" applyAlignment="1">
      <alignment horizontal="center" vertical="center"/>
    </xf>
    <xf numFmtId="0" fontId="19" fillId="10" borderId="1" xfId="0" applyFont="1" applyFill="1" applyBorder="1" applyAlignment="1">
      <alignment horizontal="center" vertical="center"/>
    </xf>
    <xf numFmtId="0" fontId="19" fillId="17" borderId="1" xfId="0" applyFont="1" applyFill="1" applyBorder="1" applyAlignment="1">
      <alignment horizontal="center" vertical="center"/>
    </xf>
    <xf numFmtId="0" fontId="51" fillId="10" borderId="0" xfId="0" applyFont="1" applyFill="1"/>
    <xf numFmtId="0" fontId="51" fillId="10" borderId="1" xfId="0" applyFont="1" applyFill="1" applyBorder="1"/>
    <xf numFmtId="0" fontId="19" fillId="18" borderId="1" xfId="0" applyFont="1" applyFill="1" applyBorder="1" applyAlignment="1">
      <alignment horizontal="center" vertical="center"/>
    </xf>
    <xf numFmtId="0" fontId="11" fillId="35" borderId="1" xfId="0" applyFont="1" applyFill="1" applyBorder="1" applyAlignment="1">
      <alignment horizontal="center" vertical="center"/>
    </xf>
    <xf numFmtId="0" fontId="52" fillId="10" borderId="0" xfId="0" applyFont="1" applyFill="1"/>
    <xf numFmtId="0" fontId="49" fillId="19" borderId="1" xfId="0" applyFont="1" applyFill="1" applyBorder="1" applyAlignment="1">
      <alignment horizontal="center" vertical="center"/>
    </xf>
    <xf numFmtId="0" fontId="31" fillId="0" borderId="1" xfId="0" applyFont="1" applyBorder="1" applyAlignment="1">
      <alignment vertical="center"/>
    </xf>
    <xf numFmtId="0" fontId="17" fillId="0" borderId="1" xfId="0" applyFont="1" applyBorder="1" applyAlignment="1">
      <alignment horizontal="left" vertical="center" wrapText="1"/>
    </xf>
    <xf numFmtId="0" fontId="31" fillId="10" borderId="1" xfId="0" applyFont="1" applyFill="1" applyBorder="1" applyAlignment="1">
      <alignment vertical="center"/>
    </xf>
    <xf numFmtId="0" fontId="31" fillId="10" borderId="1" xfId="0" applyFont="1" applyFill="1" applyBorder="1" applyAlignment="1">
      <alignment horizontal="left" vertical="center"/>
    </xf>
    <xf numFmtId="0" fontId="17" fillId="10" borderId="1" xfId="0" applyFont="1" applyFill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/>
    </xf>
    <xf numFmtId="0" fontId="19" fillId="10" borderId="1" xfId="0" applyFont="1" applyFill="1" applyBorder="1" applyAlignment="1">
      <alignment horizontal="left" wrapText="1"/>
    </xf>
    <xf numFmtId="0" fontId="25" fillId="10" borderId="1" xfId="0" applyFont="1" applyFill="1" applyBorder="1" applyAlignment="1">
      <alignment vertical="center"/>
    </xf>
    <xf numFmtId="0" fontId="17" fillId="10" borderId="1" xfId="0" applyFont="1" applyFill="1" applyBorder="1" applyAlignment="1">
      <alignment horizontal="left" vertical="center"/>
    </xf>
    <xf numFmtId="0" fontId="53" fillId="10" borderId="1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19" fillId="10" borderId="1" xfId="0" applyFont="1" applyFill="1" applyBorder="1" applyAlignment="1">
      <alignment horizontal="left" vertical="center" wrapText="1"/>
    </xf>
    <xf numFmtId="0" fontId="17" fillId="10" borderId="1" xfId="0" applyFont="1" applyFill="1" applyBorder="1" applyAlignment="1">
      <alignment horizontal="left" vertical="center" wrapText="1"/>
    </xf>
    <xf numFmtId="0" fontId="17" fillId="10" borderId="3" xfId="0" applyFont="1" applyFill="1" applyBorder="1" applyAlignment="1">
      <alignment horizontal="center" vertical="center" wrapText="1"/>
    </xf>
    <xf numFmtId="0" fontId="54" fillId="10" borderId="1" xfId="0" applyFont="1" applyFill="1" applyBorder="1" applyAlignment="1">
      <alignment horizontal="center" vertical="center" wrapText="1"/>
    </xf>
    <xf numFmtId="0" fontId="19" fillId="20" borderId="1" xfId="0" applyFont="1" applyFill="1" applyBorder="1" applyAlignment="1">
      <alignment vertical="center" wrapText="1"/>
    </xf>
    <xf numFmtId="0" fontId="19" fillId="20" borderId="2" xfId="0" applyFont="1" applyFill="1" applyBorder="1" applyAlignment="1">
      <alignment vertical="center" wrapText="1"/>
    </xf>
    <xf numFmtId="0" fontId="17" fillId="10" borderId="1" xfId="0" applyFont="1" applyFill="1" applyBorder="1" applyAlignment="1">
      <alignment vertical="center" wrapText="1"/>
    </xf>
    <xf numFmtId="0" fontId="19" fillId="36" borderId="1" xfId="0" applyFont="1" applyFill="1" applyBorder="1" applyAlignment="1">
      <alignment horizontal="left" vertical="center" wrapText="1"/>
    </xf>
    <xf numFmtId="0" fontId="17" fillId="36" borderId="1" xfId="0" applyFont="1" applyFill="1" applyBorder="1" applyAlignment="1">
      <alignment horizontal="left" vertical="center" wrapText="1"/>
    </xf>
    <xf numFmtId="0" fontId="17" fillId="28" borderId="1" xfId="0" applyFont="1" applyFill="1" applyBorder="1" applyAlignment="1">
      <alignment horizontal="left" vertical="center" wrapText="1"/>
    </xf>
    <xf numFmtId="0" fontId="11" fillId="37" borderId="1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2" fillId="10" borderId="0" xfId="1" applyFont="1" applyFill="1" applyAlignment="1">
      <alignment horizontal="right"/>
    </xf>
    <xf numFmtId="0" fontId="22" fillId="0" borderId="0" xfId="0" applyFont="1" applyAlignment="1">
      <alignment horizontal="right" vertical="center"/>
    </xf>
    <xf numFmtId="0" fontId="17" fillId="0" borderId="0" xfId="0" applyFont="1" applyAlignment="1"/>
    <xf numFmtId="0" fontId="55" fillId="0" borderId="0" xfId="0" applyFont="1"/>
    <xf numFmtId="0" fontId="12" fillId="0" borderId="0" xfId="0" applyFont="1" applyAlignment="1">
      <alignment horizontal="center" vertical="center"/>
    </xf>
    <xf numFmtId="0" fontId="3" fillId="0" borderId="0" xfId="0" applyFont="1" applyAlignment="1"/>
    <xf numFmtId="0" fontId="17" fillId="0" borderId="0" xfId="0" applyFont="1" applyAlignment="1">
      <alignment horizontal="center"/>
    </xf>
    <xf numFmtId="0" fontId="31" fillId="0" borderId="0" xfId="0" applyFont="1"/>
    <xf numFmtId="0" fontId="31" fillId="0" borderId="0" xfId="1" applyFont="1" applyAlignment="1">
      <alignment horizontal="center" vertical="center" wrapText="1"/>
    </xf>
    <xf numFmtId="0" fontId="31" fillId="0" borderId="0" xfId="1" applyFont="1" applyAlignment="1">
      <alignment vertical="center" wrapText="1"/>
    </xf>
    <xf numFmtId="0" fontId="17" fillId="0" borderId="0" xfId="1" applyFont="1" applyAlignment="1">
      <alignment vertical="center" wrapText="1"/>
    </xf>
    <xf numFmtId="0" fontId="63" fillId="3" borderId="1" xfId="0" applyFont="1" applyFill="1" applyBorder="1" applyAlignment="1">
      <alignment horizontal="center" vertical="center" wrapText="1"/>
    </xf>
    <xf numFmtId="0" fontId="65" fillId="14" borderId="1" xfId="0" applyFont="1" applyFill="1" applyBorder="1" applyAlignment="1">
      <alignment horizontal="center" vertical="center" textRotation="90" wrapText="1"/>
    </xf>
    <xf numFmtId="0" fontId="65" fillId="4" borderId="1" xfId="0" applyFont="1" applyFill="1" applyBorder="1" applyAlignment="1">
      <alignment horizontal="center" vertical="center" textRotation="90" wrapText="1"/>
    </xf>
    <xf numFmtId="0" fontId="64" fillId="3" borderId="1" xfId="0" applyFont="1" applyFill="1" applyBorder="1" applyAlignment="1">
      <alignment horizontal="center" vertical="center" wrapText="1"/>
    </xf>
    <xf numFmtId="0" fontId="64" fillId="4" borderId="1" xfId="0" applyFont="1" applyFill="1" applyBorder="1" applyAlignment="1">
      <alignment horizontal="center" vertical="center" wrapText="1"/>
    </xf>
    <xf numFmtId="0" fontId="66" fillId="3" borderId="1" xfId="0" applyFont="1" applyFill="1" applyBorder="1" applyAlignment="1">
      <alignment horizontal="center" vertical="center" wrapText="1"/>
    </xf>
    <xf numFmtId="0" fontId="18" fillId="21" borderId="1" xfId="0" applyFont="1" applyFill="1" applyBorder="1" applyAlignment="1">
      <alignment horizontal="center" vertical="center"/>
    </xf>
    <xf numFmtId="0" fontId="22" fillId="21" borderId="1" xfId="0" applyFont="1" applyFill="1" applyBorder="1" applyAlignment="1">
      <alignment horizontal="center" vertical="center"/>
    </xf>
    <xf numFmtId="0" fontId="67" fillId="8" borderId="1" xfId="0" applyFont="1" applyFill="1" applyBorder="1" applyAlignment="1">
      <alignment vertical="center"/>
    </xf>
    <xf numFmtId="0" fontId="17" fillId="6" borderId="1" xfId="0" applyFont="1" applyFill="1" applyBorder="1" applyAlignment="1">
      <alignment horizontal="center" vertical="center"/>
    </xf>
    <xf numFmtId="0" fontId="67" fillId="8" borderId="1" xfId="0" applyFont="1" applyFill="1" applyBorder="1" applyAlignment="1">
      <alignment horizontal="center" vertical="center"/>
    </xf>
    <xf numFmtId="0" fontId="17" fillId="16" borderId="1" xfId="0" applyFont="1" applyFill="1" applyBorder="1" applyAlignment="1">
      <alignment horizontal="center" vertical="center"/>
    </xf>
    <xf numFmtId="0" fontId="10" fillId="32" borderId="0" xfId="0" applyFont="1" applyFill="1" applyBorder="1" applyAlignment="1">
      <alignment horizontal="center" vertical="center" wrapText="1"/>
    </xf>
    <xf numFmtId="0" fontId="2" fillId="32" borderId="0" xfId="0" applyFont="1" applyFill="1" applyBorder="1" applyAlignment="1">
      <alignment horizontal="center" vertical="center"/>
    </xf>
    <xf numFmtId="0" fontId="1" fillId="10" borderId="0" xfId="0" applyFont="1" applyFill="1" applyBorder="1"/>
    <xf numFmtId="0" fontId="8" fillId="0" borderId="4" xfId="0" applyFont="1" applyFill="1" applyBorder="1" applyAlignment="1">
      <alignment horizontal="center" vertical="center"/>
    </xf>
    <xf numFmtId="0" fontId="17" fillId="26" borderId="1" xfId="0" applyFont="1" applyFill="1" applyBorder="1" applyAlignment="1">
      <alignment horizontal="center" vertical="center"/>
    </xf>
    <xf numFmtId="0" fontId="10" fillId="16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69" fillId="0" borderId="0" xfId="0" applyFont="1"/>
    <xf numFmtId="0" fontId="17" fillId="0" borderId="0" xfId="0" applyFont="1"/>
    <xf numFmtId="0" fontId="28" fillId="11" borderId="0" xfId="0" applyFont="1" applyFill="1"/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0" fontId="28" fillId="0" borderId="0" xfId="0" applyFont="1" applyAlignment="1"/>
    <xf numFmtId="0" fontId="25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25" fillId="11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8" fillId="0" borderId="0" xfId="0" applyFont="1"/>
    <xf numFmtId="0" fontId="28" fillId="2" borderId="0" xfId="0" applyFont="1" applyFill="1"/>
    <xf numFmtId="0" fontId="28" fillId="2" borderId="0" xfId="0" applyFont="1" applyFill="1" applyAlignment="1"/>
    <xf numFmtId="0" fontId="17" fillId="2" borderId="0" xfId="0" applyFont="1" applyFill="1"/>
    <xf numFmtId="0" fontId="28" fillId="12" borderId="0" xfId="0" applyFont="1" applyFill="1"/>
    <xf numFmtId="0" fontId="28" fillId="12" borderId="0" xfId="0" applyFont="1" applyFill="1" applyAlignment="1">
      <alignment horizontal="center"/>
    </xf>
    <xf numFmtId="0" fontId="28" fillId="0" borderId="0" xfId="0" applyFont="1" applyBorder="1" applyAlignment="1">
      <alignment horizontal="left" vertical="center" wrapText="1"/>
    </xf>
    <xf numFmtId="0" fontId="55" fillId="38" borderId="0" xfId="0" applyFont="1" applyFill="1"/>
    <xf numFmtId="0" fontId="28" fillId="38" borderId="0" xfId="0" applyFont="1" applyFill="1" applyBorder="1" applyAlignment="1">
      <alignment horizontal="left" vertical="center" wrapText="1"/>
    </xf>
    <xf numFmtId="0" fontId="19" fillId="10" borderId="1" xfId="0" applyFont="1" applyFill="1" applyBorder="1" applyAlignment="1">
      <alignment horizontal="center" vertical="center" wrapText="1"/>
    </xf>
    <xf numFmtId="0" fontId="19" fillId="10" borderId="3" xfId="0" applyFont="1" applyFill="1" applyBorder="1" applyAlignment="1">
      <alignment horizontal="center" vertical="center" wrapText="1"/>
    </xf>
    <xf numFmtId="0" fontId="19" fillId="10" borderId="2" xfId="0" applyFont="1" applyFill="1" applyBorder="1" applyAlignment="1">
      <alignment horizontal="center" vertical="center" wrapText="1"/>
    </xf>
    <xf numFmtId="0" fontId="59" fillId="7" borderId="1" xfId="0" applyFont="1" applyFill="1" applyBorder="1" applyAlignment="1">
      <alignment horizontal="center" vertical="center"/>
    </xf>
    <xf numFmtId="0" fontId="25" fillId="19" borderId="2" xfId="0" applyFont="1" applyFill="1" applyBorder="1" applyAlignment="1">
      <alignment horizontal="center" vertical="center" textRotation="90"/>
    </xf>
    <xf numFmtId="0" fontId="25" fillId="19" borderId="1" xfId="0" applyFont="1" applyFill="1" applyBorder="1" applyAlignment="1">
      <alignment horizontal="center" vertical="center" textRotation="90"/>
    </xf>
    <xf numFmtId="0" fontId="18" fillId="6" borderId="5" xfId="0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8" fillId="6" borderId="7" xfId="0" applyFont="1" applyFill="1" applyBorder="1" applyAlignment="1">
      <alignment horizontal="center" vertical="center" wrapText="1"/>
    </xf>
    <xf numFmtId="0" fontId="19" fillId="10" borderId="1" xfId="0" applyFont="1" applyFill="1" applyBorder="1" applyAlignment="1">
      <alignment horizontal="center" vertical="center"/>
    </xf>
    <xf numFmtId="0" fontId="19" fillId="10" borderId="3" xfId="0" applyFont="1" applyFill="1" applyBorder="1" applyAlignment="1">
      <alignment horizontal="center" vertical="center"/>
    </xf>
    <xf numFmtId="0" fontId="19" fillId="10" borderId="2" xfId="0" applyFont="1" applyFill="1" applyBorder="1" applyAlignment="1">
      <alignment horizontal="center" vertical="center"/>
    </xf>
    <xf numFmtId="0" fontId="17" fillId="10" borderId="1" xfId="0" applyFont="1" applyFill="1" applyBorder="1" applyAlignment="1">
      <alignment horizontal="center" vertical="center" wrapText="1"/>
    </xf>
    <xf numFmtId="0" fontId="11" fillId="35" borderId="3" xfId="0" applyFont="1" applyFill="1" applyBorder="1" applyAlignment="1">
      <alignment horizontal="center" vertical="center"/>
    </xf>
    <xf numFmtId="0" fontId="11" fillId="35" borderId="4" xfId="0" applyFont="1" applyFill="1" applyBorder="1" applyAlignment="1">
      <alignment horizontal="center" vertical="center"/>
    </xf>
    <xf numFmtId="0" fontId="11" fillId="35" borderId="2" xfId="0" applyFont="1" applyFill="1" applyBorder="1" applyAlignment="1">
      <alignment horizontal="center" vertical="center"/>
    </xf>
    <xf numFmtId="0" fontId="17" fillId="34" borderId="1" xfId="0" applyFont="1" applyFill="1" applyBorder="1" applyAlignment="1">
      <alignment horizontal="left" vertical="center" wrapText="1"/>
    </xf>
    <xf numFmtId="0" fontId="17" fillId="34" borderId="1" xfId="0" applyFont="1" applyFill="1" applyBorder="1" applyAlignment="1">
      <alignment vertical="center" wrapText="1"/>
    </xf>
    <xf numFmtId="0" fontId="11" fillId="35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67" fillId="8" borderId="1" xfId="0" applyFont="1" applyFill="1" applyBorder="1" applyAlignment="1">
      <alignment horizontal="center" vertical="center"/>
    </xf>
    <xf numFmtId="0" fontId="17" fillId="10" borderId="3" xfId="0" applyFont="1" applyFill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center" vertical="center" wrapText="1"/>
    </xf>
    <xf numFmtId="0" fontId="19" fillId="33" borderId="1" xfId="0" applyFont="1" applyFill="1" applyBorder="1" applyAlignment="1">
      <alignment horizontal="center" vertical="center" wrapText="1"/>
    </xf>
    <xf numFmtId="0" fontId="19" fillId="30" borderId="3" xfId="0" applyFont="1" applyFill="1" applyBorder="1" applyAlignment="1">
      <alignment horizontal="center" vertical="center" wrapText="1"/>
    </xf>
    <xf numFmtId="0" fontId="19" fillId="30" borderId="2" xfId="0" applyFont="1" applyFill="1" applyBorder="1" applyAlignment="1">
      <alignment horizontal="center" vertical="center" wrapText="1"/>
    </xf>
    <xf numFmtId="0" fontId="52" fillId="10" borderId="3" xfId="0" applyFont="1" applyFill="1" applyBorder="1" applyAlignment="1">
      <alignment horizontal="center"/>
    </xf>
    <xf numFmtId="0" fontId="52" fillId="10" borderId="2" xfId="0" applyFont="1" applyFill="1" applyBorder="1" applyAlignment="1">
      <alignment horizontal="center"/>
    </xf>
    <xf numFmtId="0" fontId="19" fillId="10" borderId="4" xfId="0" applyFont="1" applyFill="1" applyBorder="1" applyAlignment="1">
      <alignment horizontal="center" vertical="center" wrapText="1"/>
    </xf>
    <xf numFmtId="0" fontId="19" fillId="19" borderId="3" xfId="0" applyFont="1" applyFill="1" applyBorder="1" applyAlignment="1">
      <alignment horizontal="center" vertical="center" wrapText="1"/>
    </xf>
    <xf numFmtId="0" fontId="19" fillId="19" borderId="2" xfId="0" applyFont="1" applyFill="1" applyBorder="1" applyAlignment="1">
      <alignment horizontal="center" vertical="center" wrapText="1"/>
    </xf>
    <xf numFmtId="0" fontId="28" fillId="3" borderId="2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9" fillId="27" borderId="1" xfId="0" applyFont="1" applyFill="1" applyBorder="1" applyAlignment="1">
      <alignment horizontal="center" vertical="center"/>
    </xf>
    <xf numFmtId="0" fontId="29" fillId="3" borderId="2" xfId="0" applyFont="1" applyFill="1" applyBorder="1" applyAlignment="1">
      <alignment horizontal="center" vertical="center" textRotation="90"/>
    </xf>
    <xf numFmtId="0" fontId="29" fillId="3" borderId="1" xfId="0" applyFont="1" applyFill="1" applyBorder="1" applyAlignment="1">
      <alignment horizontal="center" vertical="center" textRotation="90"/>
    </xf>
    <xf numFmtId="0" fontId="19" fillId="0" borderId="1" xfId="0" applyFont="1" applyBorder="1" applyAlignment="1">
      <alignment horizontal="center" vertical="center" wrapText="1"/>
    </xf>
    <xf numFmtId="0" fontId="39" fillId="25" borderId="3" xfId="0" applyFont="1" applyFill="1" applyBorder="1" applyAlignment="1">
      <alignment horizontal="center" vertical="center"/>
    </xf>
    <xf numFmtId="0" fontId="39" fillId="25" borderId="4" xfId="0" applyFont="1" applyFill="1" applyBorder="1" applyAlignment="1">
      <alignment horizontal="center" vertical="center"/>
    </xf>
    <xf numFmtId="0" fontId="39" fillId="25" borderId="2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63" fillId="9" borderId="1" xfId="0" applyFont="1" applyFill="1" applyBorder="1" applyAlignment="1">
      <alignment horizontal="center" vertical="center" wrapText="1"/>
    </xf>
    <xf numFmtId="0" fontId="60" fillId="3" borderId="2" xfId="0" applyFont="1" applyFill="1" applyBorder="1" applyAlignment="1">
      <alignment horizontal="center" vertical="center" wrapText="1"/>
    </xf>
    <xf numFmtId="0" fontId="60" fillId="3" borderId="1" xfId="0" applyFont="1" applyFill="1" applyBorder="1" applyAlignment="1">
      <alignment horizontal="center" vertical="center" wrapText="1"/>
    </xf>
    <xf numFmtId="0" fontId="60" fillId="3" borderId="3" xfId="0" applyFont="1" applyFill="1" applyBorder="1" applyAlignment="1">
      <alignment horizontal="center" vertical="center" wrapText="1"/>
    </xf>
    <xf numFmtId="0" fontId="48" fillId="3" borderId="1" xfId="0" applyFont="1" applyFill="1" applyBorder="1" applyAlignment="1">
      <alignment horizontal="center" vertical="center" wrapText="1"/>
    </xf>
    <xf numFmtId="0" fontId="19" fillId="29" borderId="3" xfId="0" applyFont="1" applyFill="1" applyBorder="1" applyAlignment="1">
      <alignment horizontal="center" vertical="center" wrapText="1"/>
    </xf>
    <xf numFmtId="0" fontId="19" fillId="29" borderId="2" xfId="0" applyFont="1" applyFill="1" applyBorder="1" applyAlignment="1">
      <alignment horizontal="center" vertical="center" wrapText="1"/>
    </xf>
    <xf numFmtId="0" fontId="17" fillId="10" borderId="3" xfId="0" applyFont="1" applyFill="1" applyBorder="1" applyAlignment="1">
      <alignment vertical="center" wrapText="1"/>
    </xf>
    <xf numFmtId="0" fontId="17" fillId="10" borderId="2" xfId="0" applyFont="1" applyFill="1" applyBorder="1" applyAlignment="1">
      <alignment vertical="center" wrapText="1"/>
    </xf>
    <xf numFmtId="0" fontId="19" fillId="10" borderId="3" xfId="0" applyFont="1" applyFill="1" applyBorder="1" applyAlignment="1">
      <alignment horizontal="left" vertical="center" wrapText="1"/>
    </xf>
    <xf numFmtId="0" fontId="19" fillId="10" borderId="2" xfId="0" applyFont="1" applyFill="1" applyBorder="1" applyAlignment="1">
      <alignment horizontal="left" vertical="center" wrapText="1"/>
    </xf>
    <xf numFmtId="0" fontId="64" fillId="3" borderId="1" xfId="0" applyFont="1" applyFill="1" applyBorder="1" applyAlignment="1">
      <alignment horizontal="center" vertical="center" textRotation="90" wrapText="1"/>
    </xf>
    <xf numFmtId="0" fontId="25" fillId="10" borderId="3" xfId="0" applyFont="1" applyFill="1" applyBorder="1" applyAlignment="1">
      <alignment horizontal="center" vertical="center"/>
    </xf>
    <xf numFmtId="0" fontId="25" fillId="10" borderId="2" xfId="0" applyFont="1" applyFill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10" borderId="4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/>
    </xf>
    <xf numFmtId="0" fontId="29" fillId="6" borderId="1" xfId="0" applyFont="1" applyFill="1" applyBorder="1" applyAlignment="1">
      <alignment horizontal="center" vertical="center"/>
    </xf>
    <xf numFmtId="0" fontId="19" fillId="10" borderId="1" xfId="0" applyFont="1" applyFill="1" applyBorder="1" applyAlignment="1">
      <alignment horizontal="left" vertical="center" wrapText="1"/>
    </xf>
    <xf numFmtId="0" fontId="17" fillId="10" borderId="1" xfId="0" applyFont="1" applyFill="1" applyBorder="1" applyAlignment="1">
      <alignment horizontal="left" vertical="center" wrapText="1"/>
    </xf>
    <xf numFmtId="0" fontId="17" fillId="10" borderId="3" xfId="0" applyFont="1" applyFill="1" applyBorder="1" applyAlignment="1">
      <alignment horizontal="left" vertical="center" wrapText="1"/>
    </xf>
    <xf numFmtId="0" fontId="17" fillId="10" borderId="2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center" vertical="center"/>
    </xf>
    <xf numFmtId="0" fontId="17" fillId="20" borderId="3" xfId="0" applyFont="1" applyFill="1" applyBorder="1" applyAlignment="1">
      <alignment horizontal="left" vertical="center" wrapText="1"/>
    </xf>
    <xf numFmtId="0" fontId="17" fillId="20" borderId="2" xfId="0" applyFont="1" applyFill="1" applyBorder="1" applyAlignment="1">
      <alignment horizontal="left" vertical="center" wrapText="1"/>
    </xf>
    <xf numFmtId="0" fontId="67" fillId="8" borderId="3" xfId="0" applyFont="1" applyFill="1" applyBorder="1" applyAlignment="1">
      <alignment horizontal="center" vertical="center"/>
    </xf>
    <xf numFmtId="0" fontId="67" fillId="8" borderId="2" xfId="0" applyFont="1" applyFill="1" applyBorder="1" applyAlignment="1">
      <alignment horizontal="center" vertical="center"/>
    </xf>
    <xf numFmtId="0" fontId="13" fillId="11" borderId="0" xfId="0" applyFont="1" applyFill="1" applyBorder="1" applyAlignment="1">
      <alignment horizontal="center"/>
    </xf>
    <xf numFmtId="0" fontId="19" fillId="19" borderId="1" xfId="0" applyFont="1" applyFill="1" applyBorder="1" applyAlignment="1">
      <alignment horizontal="center" vertical="center" wrapText="1"/>
    </xf>
    <xf numFmtId="0" fontId="48" fillId="3" borderId="2" xfId="0" applyFont="1" applyFill="1" applyBorder="1" applyAlignment="1">
      <alignment horizontal="center" vertical="center" wrapText="1"/>
    </xf>
    <xf numFmtId="0" fontId="61" fillId="3" borderId="2" xfId="0" applyFont="1" applyFill="1" applyBorder="1" applyAlignment="1">
      <alignment horizontal="center" vertical="center" wrapText="1"/>
    </xf>
    <xf numFmtId="0" fontId="61" fillId="3" borderId="1" xfId="0" applyFont="1" applyFill="1" applyBorder="1" applyAlignment="1">
      <alignment horizontal="center" vertical="center" wrapText="1"/>
    </xf>
    <xf numFmtId="0" fontId="62" fillId="3" borderId="2" xfId="0" applyFont="1" applyFill="1" applyBorder="1" applyAlignment="1">
      <alignment horizontal="center" vertical="center" wrapText="1"/>
    </xf>
    <xf numFmtId="0" fontId="62" fillId="3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67" fillId="8" borderId="4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center" vertical="center"/>
    </xf>
    <xf numFmtId="0" fontId="17" fillId="10" borderId="3" xfId="0" applyFont="1" applyFill="1" applyBorder="1" applyAlignment="1">
      <alignment horizontal="left" vertical="center"/>
    </xf>
    <xf numFmtId="0" fontId="17" fillId="10" borderId="2" xfId="0" applyFont="1" applyFill="1" applyBorder="1" applyAlignment="1">
      <alignment horizontal="left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10" fontId="25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/>
    </xf>
    <xf numFmtId="0" fontId="64" fillId="7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66" fillId="9" borderId="1" xfId="0" applyFont="1" applyFill="1" applyBorder="1" applyAlignment="1">
      <alignment horizontal="center" vertical="center" wrapText="1"/>
    </xf>
    <xf numFmtId="0" fontId="64" fillId="9" borderId="1" xfId="0" applyFont="1" applyFill="1" applyBorder="1" applyAlignment="1">
      <alignment horizontal="center" vertical="center" wrapText="1"/>
    </xf>
    <xf numFmtId="0" fontId="62" fillId="9" borderId="1" xfId="0" applyFont="1" applyFill="1" applyBorder="1" applyAlignment="1">
      <alignment horizontal="center" vertical="center" wrapText="1"/>
    </xf>
    <xf numFmtId="0" fontId="48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center" vertical="center"/>
    </xf>
    <xf numFmtId="10" fontId="31" fillId="0" borderId="1" xfId="0" applyNumberFormat="1" applyFont="1" applyBorder="1" applyAlignment="1">
      <alignment horizontal="center" vertical="center"/>
    </xf>
    <xf numFmtId="165" fontId="31" fillId="0" borderId="1" xfId="0" applyNumberFormat="1" applyFont="1" applyBorder="1" applyAlignment="1">
      <alignment horizontal="center" vertical="center"/>
    </xf>
    <xf numFmtId="0" fontId="69" fillId="0" borderId="0" xfId="0" applyFont="1" applyBorder="1" applyAlignment="1">
      <alignment wrapText="1"/>
    </xf>
    <xf numFmtId="0" fontId="48" fillId="0" borderId="1" xfId="0" applyFont="1" applyBorder="1" applyAlignment="1">
      <alignment horizontal="left" vertical="center"/>
    </xf>
    <xf numFmtId="0" fontId="25" fillId="0" borderId="5" xfId="0" applyFont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left" vertical="center" wrapText="1"/>
    </xf>
    <xf numFmtId="0" fontId="28" fillId="7" borderId="1" xfId="0" applyFont="1" applyFill="1" applyBorder="1" applyAlignment="1">
      <alignment horizontal="center" vertical="center"/>
    </xf>
    <xf numFmtId="0" fontId="25" fillId="7" borderId="1" xfId="0" applyFont="1" applyFill="1" applyBorder="1" applyAlignment="1">
      <alignment horizontal="center" vertical="center"/>
    </xf>
    <xf numFmtId="10" fontId="25" fillId="7" borderId="1" xfId="0" applyNumberFormat="1" applyFont="1" applyFill="1" applyBorder="1" applyAlignment="1">
      <alignment horizontal="center" vertical="center"/>
    </xf>
    <xf numFmtId="0" fontId="25" fillId="0" borderId="5" xfId="0" applyFont="1" applyBorder="1" applyAlignment="1">
      <alignment horizontal="left" vertical="center"/>
    </xf>
    <xf numFmtId="0" fontId="25" fillId="0" borderId="6" xfId="0" applyFont="1" applyBorder="1" applyAlignment="1">
      <alignment horizontal="left" vertical="center"/>
    </xf>
    <xf numFmtId="0" fontId="25" fillId="0" borderId="7" xfId="0" applyFont="1" applyBorder="1" applyAlignment="1">
      <alignment horizontal="left" vertical="center"/>
    </xf>
    <xf numFmtId="0" fontId="25" fillId="0" borderId="5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10" fontId="25" fillId="0" borderId="5" xfId="0" applyNumberFormat="1" applyFont="1" applyBorder="1" applyAlignment="1">
      <alignment horizontal="center" vertical="center"/>
    </xf>
    <xf numFmtId="10" fontId="25" fillId="0" borderId="7" xfId="0" applyNumberFormat="1" applyFont="1" applyBorder="1" applyAlignment="1">
      <alignment horizontal="center" vertical="center"/>
    </xf>
    <xf numFmtId="0" fontId="22" fillId="6" borderId="5" xfId="0" applyFont="1" applyFill="1" applyBorder="1" applyAlignment="1">
      <alignment horizontal="center" vertical="center" wrapText="1"/>
    </xf>
    <xf numFmtId="0" fontId="22" fillId="6" borderId="6" xfId="0" applyFont="1" applyFill="1" applyBorder="1" applyAlignment="1">
      <alignment horizontal="center" vertical="center" wrapText="1"/>
    </xf>
    <xf numFmtId="0" fontId="22" fillId="6" borderId="7" xfId="0" applyFont="1" applyFill="1" applyBorder="1" applyAlignment="1">
      <alignment horizontal="center" vertical="center" wrapText="1"/>
    </xf>
    <xf numFmtId="0" fontId="59" fillId="7" borderId="5" xfId="0" applyFont="1" applyFill="1" applyBorder="1" applyAlignment="1">
      <alignment horizontal="center" vertical="center"/>
    </xf>
    <xf numFmtId="0" fontId="59" fillId="7" borderId="6" xfId="0" applyFont="1" applyFill="1" applyBorder="1" applyAlignment="1">
      <alignment horizontal="center" vertical="center"/>
    </xf>
    <xf numFmtId="0" fontId="59" fillId="7" borderId="7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18" fillId="6" borderId="6" xfId="0" applyFont="1" applyFill="1" applyBorder="1" applyAlignment="1">
      <alignment horizontal="center" vertical="center"/>
    </xf>
    <xf numFmtId="0" fontId="18" fillId="6" borderId="7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9" fillId="26" borderId="1" xfId="0" applyFont="1" applyFill="1" applyBorder="1" applyAlignment="1">
      <alignment horizontal="center" vertical="center"/>
    </xf>
    <xf numFmtId="0" fontId="29" fillId="26" borderId="4" xfId="0" applyFont="1" applyFill="1" applyBorder="1" applyAlignment="1">
      <alignment horizontal="center" vertical="center"/>
    </xf>
    <xf numFmtId="0" fontId="56" fillId="0" borderId="0" xfId="0" applyFont="1" applyAlignment="1">
      <alignment horizontal="center"/>
    </xf>
    <xf numFmtId="0" fontId="17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27" borderId="1" xfId="0" applyFont="1" applyFill="1" applyBorder="1" applyAlignment="1">
      <alignment horizontal="center"/>
    </xf>
    <xf numFmtId="0" fontId="18" fillId="25" borderId="1" xfId="0" applyFont="1" applyFill="1" applyBorder="1" applyAlignment="1">
      <alignment horizontal="center" vertical="center"/>
    </xf>
    <xf numFmtId="164" fontId="17" fillId="0" borderId="1" xfId="0" applyNumberFormat="1" applyFont="1" applyBorder="1" applyAlignment="1">
      <alignment horizontal="left" vertical="center" wrapText="1"/>
    </xf>
    <xf numFmtId="0" fontId="68" fillId="25" borderId="3" xfId="0" applyFont="1" applyFill="1" applyBorder="1" applyAlignment="1">
      <alignment horizontal="center" vertical="center"/>
    </xf>
    <xf numFmtId="0" fontId="68" fillId="25" borderId="4" xfId="0" applyFont="1" applyFill="1" applyBorder="1" applyAlignment="1">
      <alignment horizontal="center" vertical="center"/>
    </xf>
    <xf numFmtId="0" fontId="68" fillId="25" borderId="2" xfId="0" applyFont="1" applyFill="1" applyBorder="1" applyAlignment="1">
      <alignment horizontal="center" vertical="center"/>
    </xf>
    <xf numFmtId="0" fontId="24" fillId="26" borderId="5" xfId="0" applyFont="1" applyFill="1" applyBorder="1" applyAlignment="1">
      <alignment horizontal="center" vertical="center" wrapText="1"/>
    </xf>
    <xf numFmtId="0" fontId="24" fillId="26" borderId="6" xfId="0" applyFont="1" applyFill="1" applyBorder="1" applyAlignment="1">
      <alignment horizontal="center" vertical="center" wrapText="1"/>
    </xf>
    <xf numFmtId="0" fontId="24" fillId="26" borderId="7" xfId="0" applyFont="1" applyFill="1" applyBorder="1" applyAlignment="1">
      <alignment horizontal="center" vertical="center" wrapText="1"/>
    </xf>
    <xf numFmtId="0" fontId="42" fillId="22" borderId="1" xfId="0" applyFont="1" applyFill="1" applyBorder="1" applyAlignment="1">
      <alignment horizontal="center" vertical="center"/>
    </xf>
    <xf numFmtId="0" fontId="46" fillId="22" borderId="1" xfId="0" applyFont="1" applyFill="1" applyBorder="1" applyAlignment="1">
      <alignment horizontal="center" vertical="center" textRotation="90"/>
    </xf>
    <xf numFmtId="0" fontId="47" fillId="22" borderId="1" xfId="0" applyFont="1" applyFill="1" applyBorder="1" applyAlignment="1">
      <alignment horizontal="center" vertical="center" wrapText="1"/>
    </xf>
    <xf numFmtId="0" fontId="47" fillId="22" borderId="3" xfId="0" applyFont="1" applyFill="1" applyBorder="1" applyAlignment="1">
      <alignment horizontal="center" vertical="center" wrapText="1"/>
    </xf>
    <xf numFmtId="0" fontId="41" fillId="22" borderId="1" xfId="0" applyFont="1" applyFill="1" applyBorder="1" applyAlignment="1">
      <alignment horizontal="center" vertical="center" wrapText="1"/>
    </xf>
    <xf numFmtId="0" fontId="37" fillId="22" borderId="1" xfId="0" applyFont="1" applyFill="1" applyBorder="1" applyAlignment="1">
      <alignment horizontal="center" vertical="center" wrapText="1"/>
    </xf>
    <xf numFmtId="0" fontId="43" fillId="22" borderId="1" xfId="0" applyFont="1" applyFill="1" applyBorder="1" applyAlignment="1">
      <alignment horizontal="center" vertical="center" wrapText="1"/>
    </xf>
    <xf numFmtId="0" fontId="45" fillId="27" borderId="1" xfId="0" applyFont="1" applyFill="1" applyBorder="1" applyAlignment="1">
      <alignment horizontal="center" vertical="center"/>
    </xf>
    <xf numFmtId="0" fontId="42" fillId="22" borderId="1" xfId="0" applyFont="1" applyFill="1" applyBorder="1" applyAlignment="1">
      <alignment horizontal="center" vertical="center" wrapText="1"/>
    </xf>
    <xf numFmtId="0" fontId="40" fillId="22" borderId="1" xfId="0" applyFont="1" applyFill="1" applyBorder="1" applyAlignment="1">
      <alignment horizontal="center" vertical="center" wrapText="1"/>
    </xf>
    <xf numFmtId="0" fontId="44" fillId="23" borderId="1" xfId="0" applyFont="1" applyFill="1" applyBorder="1" applyAlignment="1">
      <alignment horizontal="center" vertical="center" textRotation="90" wrapText="1"/>
    </xf>
    <xf numFmtId="0" fontId="37" fillId="22" borderId="1" xfId="0" applyFont="1" applyFill="1" applyBorder="1" applyAlignment="1">
      <alignment horizontal="center" vertical="center" textRotation="90" wrapText="1"/>
    </xf>
    <xf numFmtId="0" fontId="36" fillId="22" borderId="1" xfId="0" applyFont="1" applyFill="1" applyBorder="1" applyAlignment="1">
      <alignment horizontal="center" vertical="center" wrapText="1"/>
    </xf>
    <xf numFmtId="0" fontId="37" fillId="24" borderId="1" xfId="0" applyFont="1" applyFill="1" applyBorder="1" applyAlignment="1">
      <alignment horizontal="center" vertical="center" wrapText="1"/>
    </xf>
    <xf numFmtId="0" fontId="70" fillId="0" borderId="0" xfId="0" applyFont="1" applyBorder="1" applyAlignment="1">
      <alignment horizontal="center" vertical="center"/>
    </xf>
    <xf numFmtId="0" fontId="59" fillId="0" borderId="0" xfId="0" applyFont="1" applyBorder="1" applyAlignment="1">
      <alignment horizontal="center"/>
    </xf>
    <xf numFmtId="0" fontId="71" fillId="0" borderId="0" xfId="0" applyFont="1" applyBorder="1" applyAlignment="1">
      <alignment horizontal="center"/>
    </xf>
    <xf numFmtId="0" fontId="38" fillId="31" borderId="3" xfId="0" applyFont="1" applyFill="1" applyBorder="1" applyAlignment="1">
      <alignment horizontal="center" vertical="center" textRotation="90"/>
    </xf>
    <xf numFmtId="0" fontId="38" fillId="31" borderId="4" xfId="0" applyFont="1" applyFill="1" applyBorder="1" applyAlignment="1">
      <alignment horizontal="center" vertical="center" textRotation="90"/>
    </xf>
    <xf numFmtId="0" fontId="38" fillId="31" borderId="2" xfId="0" applyFont="1" applyFill="1" applyBorder="1" applyAlignment="1">
      <alignment horizontal="center" vertical="center" textRotation="90"/>
    </xf>
    <xf numFmtId="0" fontId="29" fillId="6" borderId="5" xfId="0" applyFont="1" applyFill="1" applyBorder="1" applyAlignment="1">
      <alignment horizontal="center" vertical="center"/>
    </xf>
    <xf numFmtId="0" fontId="29" fillId="6" borderId="6" xfId="0" applyFont="1" applyFill="1" applyBorder="1" applyAlignment="1">
      <alignment horizontal="center" vertical="center"/>
    </xf>
    <xf numFmtId="0" fontId="29" fillId="6" borderId="7" xfId="0" applyFont="1" applyFill="1" applyBorder="1" applyAlignment="1">
      <alignment horizontal="center" vertical="center"/>
    </xf>
    <xf numFmtId="0" fontId="23" fillId="21" borderId="5" xfId="0" applyFont="1" applyFill="1" applyBorder="1" applyAlignment="1">
      <alignment horizontal="center"/>
    </xf>
    <xf numFmtId="0" fontId="23" fillId="21" borderId="6" xfId="0" applyFont="1" applyFill="1" applyBorder="1" applyAlignment="1">
      <alignment horizontal="center"/>
    </xf>
    <xf numFmtId="0" fontId="23" fillId="21" borderId="7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0" fillId="16" borderId="1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center"/>
    </xf>
    <xf numFmtId="0" fontId="23" fillId="10" borderId="0" xfId="0" applyFont="1" applyFill="1" applyBorder="1" applyAlignment="1">
      <alignment horizontal="center"/>
    </xf>
    <xf numFmtId="0" fontId="31" fillId="10" borderId="0" xfId="0" applyFont="1" applyFill="1" applyBorder="1" applyAlignment="1">
      <alignment horizontal="center"/>
    </xf>
    <xf numFmtId="0" fontId="23" fillId="0" borderId="0" xfId="1" applyFont="1" applyAlignment="1">
      <alignment horizontal="center" vertical="center" wrapText="1"/>
    </xf>
    <xf numFmtId="0" fontId="31" fillId="0" borderId="0" xfId="1" applyFont="1" applyAlignment="1">
      <alignment horizontal="left" vertical="center" wrapText="1"/>
    </xf>
  </cellXfs>
  <cellStyles count="3">
    <cellStyle name="Normalny" xfId="0" builtinId="0"/>
    <cellStyle name="Normalny 3" xfId="1"/>
    <cellStyle name="TableStyleLight1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6A6A6"/>
      <rgbColor rgb="00999999"/>
      <rgbColor rgb="009999FF"/>
      <rgbColor rgb="00993366"/>
      <rgbColor rgb="00FFFFCC"/>
      <rgbColor rgb="00CCFFFF"/>
      <rgbColor rgb="00660066"/>
      <rgbColor rgb="00FF8080"/>
      <rgbColor rgb="000066CC"/>
      <rgbColor rgb="0093C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2323DC"/>
      <rgbColor rgb="003C3C3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161925</xdr:colOff>
      <xdr:row>0</xdr:row>
      <xdr:rowOff>0</xdr:rowOff>
    </xdr:from>
    <xdr:to>
      <xdr:col>3</xdr:col>
      <xdr:colOff>285750</xdr:colOff>
      <xdr:row>4</xdr:row>
      <xdr:rowOff>28575</xdr:rowOff>
    </xdr:to>
    <xdr:pic>
      <xdr:nvPicPr>
        <xdr:cNvPr id="1298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0"/>
          <a:ext cx="7524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4</xdr:col>
      <xdr:colOff>77333</xdr:colOff>
      <xdr:row>0</xdr:row>
      <xdr:rowOff>0</xdr:rowOff>
    </xdr:from>
    <xdr:to>
      <xdr:col>8</xdr:col>
      <xdr:colOff>214312</xdr:colOff>
      <xdr:row>4</xdr:row>
      <xdr:rowOff>10582</xdr:rowOff>
    </xdr:to>
    <xdr:sp macro="" textlink="">
      <xdr:nvSpPr>
        <xdr:cNvPr id="3" name="CustomShape 1"/>
        <xdr:cNvSpPr/>
      </xdr:nvSpPr>
      <xdr:spPr>
        <a:xfrm>
          <a:off x="1506083" y="0"/>
          <a:ext cx="2970667" cy="677332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/>
        </a:ln>
      </xdr:spPr>
      <xdr:txBody>
        <a:bodyPr lIns="90000" tIns="45000" rIns="90000" bIns="45000"/>
        <a:lstStyle/>
        <a:p>
          <a:pPr algn="ctr">
            <a:lnSpc>
              <a:spcPct val="100000"/>
            </a:lnSpc>
          </a:pPr>
          <a:r>
            <a:rPr lang="pl-PL" sz="1000" b="1">
              <a:solidFill>
                <a:srgbClr val="000000"/>
              </a:solidFill>
              <a:latin typeface="Times New Roman"/>
            </a:rPr>
            <a:t>PAŃSTWOWA</a:t>
          </a:r>
          <a:endParaRPr/>
        </a:p>
        <a:p>
          <a:pPr algn="ctr">
            <a:lnSpc>
              <a:spcPct val="100000"/>
            </a:lnSpc>
          </a:pPr>
          <a:r>
            <a:rPr lang="pl-PL" sz="1000" b="1">
              <a:solidFill>
                <a:srgbClr val="000000"/>
              </a:solidFill>
              <a:latin typeface="Times New Roman"/>
            </a:rPr>
            <a:t>WYŻSZA SZKOŁA ZAWODOWA </a:t>
          </a:r>
          <a:endParaRPr/>
        </a:p>
        <a:p>
          <a:pPr algn="ctr">
            <a:lnSpc>
              <a:spcPct val="100000"/>
            </a:lnSpc>
          </a:pPr>
          <a:r>
            <a:rPr lang="pl-PL" sz="1000" b="1">
              <a:solidFill>
                <a:srgbClr val="000000"/>
              </a:solidFill>
              <a:latin typeface="Times New Roman"/>
            </a:rPr>
            <a:t>IM. JANA GRODKA W SANOKU</a:t>
          </a:r>
          <a:endParaRPr/>
        </a:p>
        <a:p>
          <a:pPr algn="ctr">
            <a:lnSpc>
              <a:spcPct val="100000"/>
            </a:lnSpc>
          </a:pPr>
          <a:r>
            <a:rPr lang="pl-PL" sz="1000">
              <a:solidFill>
                <a:srgbClr val="000000"/>
              </a:solidFill>
              <a:latin typeface="Times New Roman"/>
            </a:rPr>
            <a:t>ul. Mickiewicza 21, 38-500 Sanok</a:t>
          </a:r>
          <a:endParaRPr/>
        </a:p>
        <a:p>
          <a:pPr algn="ctr">
            <a:lnSpc>
              <a:spcPct val="100000"/>
            </a:lnSpc>
          </a:pPr>
          <a:r>
            <a:rPr lang="pl-PL" sz="1100">
              <a:solidFill>
                <a:srgbClr val="000000"/>
              </a:solidFill>
              <a:latin typeface="Calibri"/>
            </a:rPr>
            <a:t> </a:t>
          </a:r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R403"/>
  <sheetViews>
    <sheetView tabSelected="1" topLeftCell="A46" zoomScale="80" zoomScaleNormal="80" zoomScaleSheetLayoutView="90" workbookViewId="0">
      <selection activeCell="N57" sqref="N57"/>
    </sheetView>
  </sheetViews>
  <sheetFormatPr defaultRowHeight="12.75"/>
  <cols>
    <col min="1" max="1" width="3" style="1" customWidth="1"/>
    <col min="2" max="2" width="2.25" style="1" customWidth="1"/>
    <col min="3" max="3" width="3" style="1" customWidth="1"/>
    <col min="4" max="4" width="10.625" style="1" customWidth="1"/>
    <col min="5" max="5" width="23.375" style="1" customWidth="1"/>
    <col min="6" max="6" width="4.875" style="2" customWidth="1"/>
    <col min="7" max="7" width="4.375" style="1" customWidth="1"/>
    <col min="8" max="8" width="4.5" style="1" customWidth="1"/>
    <col min="9" max="9" width="5" style="45" customWidth="1"/>
    <col min="10" max="10" width="4.125" style="3" customWidth="1"/>
    <col min="11" max="11" width="4.75" style="1" customWidth="1"/>
    <col min="12" max="12" width="4.5" style="1" customWidth="1"/>
    <col min="13" max="14" width="3.25" style="1" customWidth="1"/>
    <col min="15" max="15" width="4.5" style="1" customWidth="1"/>
    <col min="16" max="16" width="5" style="3" customWidth="1"/>
    <col min="17" max="17" width="3.875" style="1" customWidth="1"/>
    <col min="18" max="18" width="5.125" style="1" customWidth="1"/>
    <col min="19" max="19" width="5" style="1" customWidth="1"/>
    <col min="20" max="20" width="3.75" style="1" customWidth="1"/>
    <col min="21" max="16384" width="9" style="1"/>
  </cols>
  <sheetData>
    <row r="1" spans="1:20">
      <c r="N1" s="4"/>
      <c r="T1" s="32" t="s">
        <v>256</v>
      </c>
    </row>
    <row r="2" spans="1:20">
      <c r="S2" s="33"/>
      <c r="T2" s="211"/>
    </row>
    <row r="3" spans="1:20">
      <c r="S3" s="33"/>
      <c r="T3" s="212" t="s">
        <v>296</v>
      </c>
    </row>
    <row r="4" spans="1:20">
      <c r="S4" s="34"/>
      <c r="T4" s="213" t="s">
        <v>297</v>
      </c>
    </row>
    <row r="5" spans="1:20">
      <c r="S5" s="34"/>
    </row>
    <row r="6" spans="1:20">
      <c r="S6" s="53"/>
    </row>
    <row r="7" spans="1:20" ht="26.25">
      <c r="A7" s="424" t="s">
        <v>0</v>
      </c>
      <c r="B7" s="424"/>
      <c r="C7" s="424"/>
      <c r="D7" s="424"/>
      <c r="E7" s="424"/>
      <c r="F7" s="424"/>
      <c r="G7" s="424"/>
      <c r="H7" s="424"/>
      <c r="I7" s="424"/>
      <c r="J7" s="424"/>
      <c r="K7" s="424"/>
      <c r="L7" s="424"/>
      <c r="M7" s="424"/>
      <c r="N7" s="424"/>
      <c r="O7" s="424"/>
      <c r="P7" s="424"/>
      <c r="Q7" s="424"/>
      <c r="R7" s="424"/>
      <c r="S7" s="424"/>
      <c r="T7" s="424"/>
    </row>
    <row r="8" spans="1:20">
      <c r="A8" s="425" t="s">
        <v>257</v>
      </c>
      <c r="B8" s="425"/>
      <c r="C8" s="425"/>
      <c r="D8" s="425"/>
      <c r="E8" s="425"/>
      <c r="F8" s="425"/>
      <c r="G8" s="425"/>
      <c r="H8" s="425"/>
      <c r="I8" s="425"/>
      <c r="J8" s="425"/>
      <c r="K8" s="425"/>
      <c r="L8" s="425"/>
      <c r="M8" s="425"/>
      <c r="N8" s="425"/>
      <c r="O8" s="425"/>
      <c r="P8" s="425"/>
      <c r="Q8" s="425"/>
      <c r="R8" s="425"/>
      <c r="S8" s="425"/>
      <c r="T8" s="425"/>
    </row>
    <row r="9" spans="1:20">
      <c r="A9" s="425" t="s">
        <v>1</v>
      </c>
      <c r="B9" s="425"/>
      <c r="C9" s="425"/>
      <c r="D9" s="425"/>
      <c r="E9" s="425"/>
      <c r="F9" s="425"/>
      <c r="G9" s="425"/>
      <c r="H9" s="425"/>
      <c r="I9" s="425"/>
      <c r="J9" s="425"/>
      <c r="K9" s="425"/>
      <c r="L9" s="425"/>
      <c r="M9" s="425"/>
      <c r="N9" s="425"/>
      <c r="O9" s="425"/>
      <c r="P9" s="425"/>
      <c r="Q9" s="425"/>
      <c r="R9" s="425"/>
      <c r="S9" s="425"/>
      <c r="T9" s="425"/>
    </row>
    <row r="10" spans="1:20">
      <c r="A10" s="425" t="s">
        <v>179</v>
      </c>
      <c r="B10" s="425"/>
      <c r="C10" s="425"/>
      <c r="D10" s="425"/>
      <c r="E10" s="425"/>
      <c r="F10" s="425"/>
      <c r="G10" s="425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  <c r="T10" s="425"/>
    </row>
    <row r="11" spans="1:20">
      <c r="A11" s="425" t="s">
        <v>310</v>
      </c>
      <c r="B11" s="425"/>
      <c r="C11" s="425"/>
      <c r="D11" s="425"/>
      <c r="E11" s="425"/>
      <c r="F11" s="425"/>
      <c r="G11" s="425"/>
      <c r="H11" s="425"/>
      <c r="I11" s="425"/>
      <c r="J11" s="425"/>
      <c r="K11" s="425"/>
      <c r="L11" s="425"/>
      <c r="M11" s="425"/>
      <c r="N11" s="425"/>
      <c r="O11" s="425"/>
      <c r="P11" s="425"/>
      <c r="Q11" s="425"/>
      <c r="R11" s="425"/>
      <c r="S11" s="425"/>
      <c r="T11" s="425"/>
    </row>
    <row r="12" spans="1:20">
      <c r="A12" s="425" t="s">
        <v>311</v>
      </c>
      <c r="B12" s="425"/>
      <c r="C12" s="425"/>
      <c r="D12" s="425"/>
      <c r="E12" s="425"/>
      <c r="F12" s="425"/>
      <c r="G12" s="425"/>
      <c r="H12" s="425"/>
      <c r="I12" s="425"/>
      <c r="J12" s="425"/>
      <c r="K12" s="425"/>
      <c r="L12" s="425"/>
      <c r="M12" s="425"/>
      <c r="N12" s="425"/>
      <c r="O12" s="425"/>
      <c r="P12" s="425"/>
      <c r="Q12" s="425"/>
      <c r="R12" s="425"/>
      <c r="S12" s="425"/>
      <c r="T12" s="425"/>
    </row>
    <row r="13" spans="1:20">
      <c r="A13" s="425" t="s">
        <v>186</v>
      </c>
      <c r="B13" s="425"/>
      <c r="C13" s="425"/>
      <c r="D13" s="425"/>
      <c r="E13" s="425"/>
      <c r="F13" s="425"/>
      <c r="G13" s="425"/>
      <c r="H13" s="425"/>
      <c r="I13" s="425"/>
      <c r="J13" s="425"/>
      <c r="K13" s="425"/>
      <c r="L13" s="425"/>
      <c r="M13" s="425"/>
      <c r="N13" s="425"/>
      <c r="O13" s="425"/>
      <c r="P13" s="425"/>
      <c r="Q13" s="425"/>
      <c r="R13" s="425"/>
      <c r="S13" s="425"/>
      <c r="T13" s="425"/>
    </row>
    <row r="14" spans="1:20" ht="15.75">
      <c r="A14" s="426" t="s">
        <v>312</v>
      </c>
      <c r="B14" s="426"/>
      <c r="C14" s="426"/>
      <c r="D14" s="426"/>
      <c r="E14" s="426"/>
      <c r="F14" s="426"/>
      <c r="G14" s="426"/>
      <c r="H14" s="426"/>
      <c r="I14" s="426"/>
      <c r="J14" s="426"/>
      <c r="K14" s="426"/>
      <c r="L14" s="426"/>
      <c r="M14" s="426"/>
      <c r="N14" s="426"/>
      <c r="O14" s="426"/>
      <c r="P14" s="426"/>
      <c r="Q14" s="426"/>
      <c r="R14" s="426"/>
      <c r="S14" s="426"/>
      <c r="T14" s="426"/>
    </row>
    <row r="15" spans="1:20">
      <c r="A15" s="5"/>
      <c r="B15" s="5"/>
      <c r="C15" s="5"/>
      <c r="D15" s="5"/>
      <c r="E15" s="5"/>
      <c r="F15" s="6"/>
      <c r="G15" s="5"/>
      <c r="H15" s="5"/>
      <c r="I15" s="46"/>
      <c r="J15" s="5"/>
      <c r="K15" s="5"/>
      <c r="L15" s="5"/>
      <c r="M15" s="5"/>
      <c r="N15" s="5"/>
      <c r="O15" s="5"/>
      <c r="P15" s="5"/>
    </row>
    <row r="16" spans="1:20" ht="12.75" customHeight="1">
      <c r="A16" s="417" t="s">
        <v>2</v>
      </c>
      <c r="B16" s="417"/>
      <c r="C16" s="417"/>
      <c r="D16" s="417"/>
      <c r="E16" s="417"/>
      <c r="F16" s="417"/>
      <c r="G16" s="417"/>
      <c r="H16" s="417"/>
      <c r="I16" s="417"/>
      <c r="J16" s="417"/>
      <c r="K16" s="417"/>
      <c r="L16" s="417"/>
      <c r="M16" s="417"/>
      <c r="N16" s="417"/>
      <c r="O16" s="417"/>
      <c r="P16" s="417"/>
      <c r="Q16" s="417"/>
      <c r="R16" s="417"/>
      <c r="S16" s="417"/>
      <c r="T16" s="417"/>
    </row>
    <row r="17" spans="1:20" ht="21" customHeight="1">
      <c r="A17" s="410" t="s">
        <v>3</v>
      </c>
      <c r="B17" s="411" t="s">
        <v>4</v>
      </c>
      <c r="C17" s="411" t="s">
        <v>5</v>
      </c>
      <c r="D17" s="412" t="s">
        <v>6</v>
      </c>
      <c r="E17" s="414" t="s">
        <v>7</v>
      </c>
      <c r="F17" s="415" t="s">
        <v>8</v>
      </c>
      <c r="G17" s="416" t="s">
        <v>9</v>
      </c>
      <c r="H17" s="418" t="s">
        <v>10</v>
      </c>
      <c r="I17" s="418"/>
      <c r="J17" s="418"/>
      <c r="K17" s="418"/>
      <c r="L17" s="418"/>
      <c r="M17" s="418"/>
      <c r="N17" s="418"/>
      <c r="O17" s="418"/>
      <c r="P17" s="418" t="s">
        <v>11</v>
      </c>
      <c r="Q17" s="418"/>
      <c r="R17" s="418"/>
      <c r="S17" s="418"/>
      <c r="T17" s="427" t="s">
        <v>185</v>
      </c>
    </row>
    <row r="18" spans="1:20">
      <c r="A18" s="410"/>
      <c r="B18" s="411"/>
      <c r="C18" s="411"/>
      <c r="D18" s="412"/>
      <c r="E18" s="414"/>
      <c r="F18" s="415"/>
      <c r="G18" s="416"/>
      <c r="H18" s="416" t="s">
        <v>12</v>
      </c>
      <c r="I18" s="416"/>
      <c r="J18" s="416"/>
      <c r="K18" s="419" t="s">
        <v>13</v>
      </c>
      <c r="L18" s="419"/>
      <c r="M18" s="419"/>
      <c r="N18" s="419"/>
      <c r="O18" s="419"/>
      <c r="P18" s="420" t="s">
        <v>14</v>
      </c>
      <c r="Q18" s="421" t="s">
        <v>12</v>
      </c>
      <c r="R18" s="414" t="s">
        <v>13</v>
      </c>
      <c r="S18" s="414"/>
      <c r="T18" s="428"/>
    </row>
    <row r="19" spans="1:20" ht="15.75" customHeight="1">
      <c r="A19" s="410"/>
      <c r="B19" s="411"/>
      <c r="C19" s="411"/>
      <c r="D19" s="412"/>
      <c r="E19" s="414"/>
      <c r="F19" s="415"/>
      <c r="G19" s="416"/>
      <c r="H19" s="416"/>
      <c r="I19" s="416"/>
      <c r="J19" s="416"/>
      <c r="K19" s="422" t="s">
        <v>258</v>
      </c>
      <c r="L19" s="422"/>
      <c r="M19" s="422"/>
      <c r="N19" s="422"/>
      <c r="O19" s="423" t="s">
        <v>15</v>
      </c>
      <c r="P19" s="420"/>
      <c r="Q19" s="421"/>
      <c r="R19" s="414"/>
      <c r="S19" s="414"/>
      <c r="T19" s="428"/>
    </row>
    <row r="20" spans="1:20" ht="66">
      <c r="A20" s="410"/>
      <c r="B20" s="411"/>
      <c r="C20" s="411"/>
      <c r="D20" s="413"/>
      <c r="E20" s="414"/>
      <c r="F20" s="415"/>
      <c r="G20" s="416"/>
      <c r="H20" s="87" t="s">
        <v>16</v>
      </c>
      <c r="I20" s="88" t="s">
        <v>259</v>
      </c>
      <c r="J20" s="89" t="s">
        <v>17</v>
      </c>
      <c r="K20" s="87" t="s">
        <v>260</v>
      </c>
      <c r="L20" s="87" t="s">
        <v>261</v>
      </c>
      <c r="M20" s="90" t="s">
        <v>262</v>
      </c>
      <c r="N20" s="90" t="s">
        <v>263</v>
      </c>
      <c r="O20" s="423"/>
      <c r="P20" s="420"/>
      <c r="Q20" s="421"/>
      <c r="R20" s="91" t="s">
        <v>18</v>
      </c>
      <c r="S20" s="92" t="s">
        <v>17</v>
      </c>
      <c r="T20" s="429"/>
    </row>
    <row r="21" spans="1:20" s="84" customFormat="1">
      <c r="A21" s="97">
        <v>1</v>
      </c>
      <c r="B21" s="402" t="s">
        <v>19</v>
      </c>
      <c r="C21" s="98">
        <v>1</v>
      </c>
      <c r="D21" s="188" t="s">
        <v>136</v>
      </c>
      <c r="E21" s="99" t="s">
        <v>20</v>
      </c>
      <c r="F21" s="122" t="s">
        <v>32</v>
      </c>
      <c r="G21" s="100" t="s">
        <v>22</v>
      </c>
      <c r="H21" s="139">
        <v>10</v>
      </c>
      <c r="I21" s="101">
        <v>10</v>
      </c>
      <c r="J21" s="123">
        <v>20</v>
      </c>
      <c r="K21" s="123">
        <v>10</v>
      </c>
      <c r="L21" s="123"/>
      <c r="M21" s="123"/>
      <c r="N21" s="123"/>
      <c r="O21" s="123">
        <v>20</v>
      </c>
      <c r="P21" s="123">
        <v>1</v>
      </c>
      <c r="Q21" s="123">
        <v>1</v>
      </c>
      <c r="R21" s="123">
        <v>0.3</v>
      </c>
      <c r="S21" s="123">
        <v>0.7</v>
      </c>
      <c r="T21" s="123"/>
    </row>
    <row r="22" spans="1:20" s="84" customFormat="1">
      <c r="A22" s="358">
        <v>2</v>
      </c>
      <c r="B22" s="402"/>
      <c r="C22" s="98">
        <v>1</v>
      </c>
      <c r="D22" s="188" t="s">
        <v>137</v>
      </c>
      <c r="E22" s="350" t="s">
        <v>23</v>
      </c>
      <c r="F22" s="403" t="s">
        <v>24</v>
      </c>
      <c r="G22" s="100" t="s">
        <v>25</v>
      </c>
      <c r="H22" s="298">
        <v>45</v>
      </c>
      <c r="I22" s="101">
        <v>15</v>
      </c>
      <c r="J22" s="123">
        <v>60</v>
      </c>
      <c r="K22" s="123">
        <v>15</v>
      </c>
      <c r="L22" s="123"/>
      <c r="M22" s="123"/>
      <c r="N22" s="123"/>
      <c r="O22" s="123">
        <v>60</v>
      </c>
      <c r="P22" s="280">
        <v>6</v>
      </c>
      <c r="Q22" s="123">
        <v>3</v>
      </c>
      <c r="R22" s="123">
        <v>0.60000000000000009</v>
      </c>
      <c r="S22" s="123">
        <v>2.4000000000000004</v>
      </c>
      <c r="T22" s="123"/>
    </row>
    <row r="23" spans="1:20" s="84" customFormat="1">
      <c r="A23" s="358"/>
      <c r="B23" s="402"/>
      <c r="C23" s="98">
        <v>1</v>
      </c>
      <c r="D23" s="188" t="s">
        <v>138</v>
      </c>
      <c r="E23" s="350"/>
      <c r="F23" s="403"/>
      <c r="G23" s="100" t="s">
        <v>26</v>
      </c>
      <c r="H23" s="298"/>
      <c r="I23" s="101">
        <v>30</v>
      </c>
      <c r="J23" s="123">
        <v>50</v>
      </c>
      <c r="K23" s="123"/>
      <c r="L23" s="123">
        <v>30</v>
      </c>
      <c r="M23" s="123"/>
      <c r="N23" s="123"/>
      <c r="O23" s="123">
        <v>50</v>
      </c>
      <c r="P23" s="280"/>
      <c r="Q23" s="123">
        <v>3</v>
      </c>
      <c r="R23" s="123">
        <v>1.1000000000000001</v>
      </c>
      <c r="S23" s="123">
        <v>1.9</v>
      </c>
      <c r="T23" s="123"/>
    </row>
    <row r="24" spans="1:20" s="84" customFormat="1">
      <c r="A24" s="358">
        <v>3</v>
      </c>
      <c r="B24" s="402"/>
      <c r="C24" s="98">
        <v>1</v>
      </c>
      <c r="D24" s="188" t="s">
        <v>139</v>
      </c>
      <c r="E24" s="350" t="s">
        <v>27</v>
      </c>
      <c r="F24" s="351" t="s">
        <v>32</v>
      </c>
      <c r="G24" s="100" t="s">
        <v>25</v>
      </c>
      <c r="H24" s="298">
        <v>20</v>
      </c>
      <c r="I24" s="101">
        <v>10</v>
      </c>
      <c r="J24" s="123">
        <v>60</v>
      </c>
      <c r="K24" s="123">
        <v>10</v>
      </c>
      <c r="L24" s="123"/>
      <c r="M24" s="123"/>
      <c r="N24" s="123"/>
      <c r="O24" s="123">
        <v>60</v>
      </c>
      <c r="P24" s="280">
        <v>6</v>
      </c>
      <c r="Q24" s="123">
        <v>3</v>
      </c>
      <c r="R24" s="123">
        <v>0.7</v>
      </c>
      <c r="S24" s="123">
        <v>2.2999999999999998</v>
      </c>
      <c r="T24" s="123">
        <v>10</v>
      </c>
    </row>
    <row r="25" spans="1:20" s="84" customFormat="1">
      <c r="A25" s="358"/>
      <c r="B25" s="402"/>
      <c r="C25" s="98">
        <v>1</v>
      </c>
      <c r="D25" s="188" t="s">
        <v>140</v>
      </c>
      <c r="E25" s="350"/>
      <c r="F25" s="351"/>
      <c r="G25" s="100" t="s">
        <v>26</v>
      </c>
      <c r="H25" s="298"/>
      <c r="I25" s="101">
        <v>10</v>
      </c>
      <c r="J25" s="123">
        <v>60</v>
      </c>
      <c r="K25" s="123"/>
      <c r="L25" s="123">
        <v>10</v>
      </c>
      <c r="M25" s="123"/>
      <c r="N25" s="123"/>
      <c r="O25" s="123">
        <v>60</v>
      </c>
      <c r="P25" s="280"/>
      <c r="Q25" s="123">
        <v>3</v>
      </c>
      <c r="R25" s="123">
        <v>0.7</v>
      </c>
      <c r="S25" s="123">
        <v>2.2999999999999998</v>
      </c>
      <c r="T25" s="123">
        <v>10</v>
      </c>
    </row>
    <row r="26" spans="1:20" s="84" customFormat="1">
      <c r="A26" s="358">
        <v>4</v>
      </c>
      <c r="B26" s="402"/>
      <c r="C26" s="98">
        <v>1</v>
      </c>
      <c r="D26" s="188" t="s">
        <v>141</v>
      </c>
      <c r="E26" s="350" t="s">
        <v>28</v>
      </c>
      <c r="F26" s="351" t="s">
        <v>24</v>
      </c>
      <c r="G26" s="100" t="s">
        <v>25</v>
      </c>
      <c r="H26" s="298">
        <v>60</v>
      </c>
      <c r="I26" s="101">
        <v>30</v>
      </c>
      <c r="J26" s="123">
        <v>50</v>
      </c>
      <c r="K26" s="123">
        <v>30</v>
      </c>
      <c r="L26" s="123"/>
      <c r="M26" s="123"/>
      <c r="N26" s="123"/>
      <c r="O26" s="123">
        <v>50</v>
      </c>
      <c r="P26" s="280">
        <v>6</v>
      </c>
      <c r="Q26" s="123">
        <v>3</v>
      </c>
      <c r="R26" s="123">
        <v>1.1000000000000001</v>
      </c>
      <c r="S26" s="123">
        <v>1.9</v>
      </c>
      <c r="T26" s="123"/>
    </row>
    <row r="27" spans="1:20" s="84" customFormat="1">
      <c r="A27" s="358"/>
      <c r="B27" s="402"/>
      <c r="C27" s="98">
        <v>1</v>
      </c>
      <c r="D27" s="188" t="s">
        <v>142</v>
      </c>
      <c r="E27" s="350"/>
      <c r="F27" s="351"/>
      <c r="G27" s="100" t="s">
        <v>26</v>
      </c>
      <c r="H27" s="298"/>
      <c r="I27" s="101">
        <v>30</v>
      </c>
      <c r="J27" s="123">
        <v>50</v>
      </c>
      <c r="K27" s="123"/>
      <c r="L27" s="123">
        <v>30</v>
      </c>
      <c r="M27" s="123"/>
      <c r="N27" s="123"/>
      <c r="O27" s="123">
        <v>50</v>
      </c>
      <c r="P27" s="280"/>
      <c r="Q27" s="123">
        <v>3</v>
      </c>
      <c r="R27" s="123">
        <v>1.1000000000000001</v>
      </c>
      <c r="S27" s="123">
        <v>1.9</v>
      </c>
      <c r="T27" s="123"/>
    </row>
    <row r="28" spans="1:20" s="84" customFormat="1">
      <c r="A28" s="358">
        <v>5</v>
      </c>
      <c r="B28" s="402"/>
      <c r="C28" s="98">
        <v>1</v>
      </c>
      <c r="D28" s="188" t="s">
        <v>143</v>
      </c>
      <c r="E28" s="350" t="s">
        <v>29</v>
      </c>
      <c r="F28" s="351" t="s">
        <v>32</v>
      </c>
      <c r="G28" s="100" t="s">
        <v>25</v>
      </c>
      <c r="H28" s="298">
        <v>20</v>
      </c>
      <c r="I28" s="101">
        <v>10</v>
      </c>
      <c r="J28" s="123">
        <v>40</v>
      </c>
      <c r="K28" s="123">
        <v>10</v>
      </c>
      <c r="L28" s="123"/>
      <c r="M28" s="123"/>
      <c r="N28" s="123"/>
      <c r="O28" s="123">
        <v>40</v>
      </c>
      <c r="P28" s="280">
        <v>4</v>
      </c>
      <c r="Q28" s="123">
        <v>2</v>
      </c>
      <c r="R28" s="123">
        <v>0.4</v>
      </c>
      <c r="S28" s="123">
        <v>1.6</v>
      </c>
      <c r="T28" s="123"/>
    </row>
    <row r="29" spans="1:20" s="84" customFormat="1">
      <c r="A29" s="358"/>
      <c r="B29" s="402"/>
      <c r="C29" s="98">
        <v>1</v>
      </c>
      <c r="D29" s="188" t="s">
        <v>144</v>
      </c>
      <c r="E29" s="350"/>
      <c r="F29" s="351"/>
      <c r="G29" s="100" t="s">
        <v>26</v>
      </c>
      <c r="H29" s="298"/>
      <c r="I29" s="101">
        <v>10</v>
      </c>
      <c r="J29" s="123">
        <v>40</v>
      </c>
      <c r="K29" s="123"/>
      <c r="L29" s="123">
        <v>10</v>
      </c>
      <c r="M29" s="123"/>
      <c r="N29" s="123"/>
      <c r="O29" s="123">
        <v>40</v>
      </c>
      <c r="P29" s="280"/>
      <c r="Q29" s="123">
        <v>2</v>
      </c>
      <c r="R29" s="123">
        <v>0.4</v>
      </c>
      <c r="S29" s="123">
        <v>1.6</v>
      </c>
      <c r="T29" s="123"/>
    </row>
    <row r="30" spans="1:20" s="84" customFormat="1" ht="22.5">
      <c r="A30" s="97">
        <v>6</v>
      </c>
      <c r="B30" s="402"/>
      <c r="C30" s="98">
        <v>1</v>
      </c>
      <c r="D30" s="188" t="s">
        <v>30</v>
      </c>
      <c r="E30" s="99" t="s">
        <v>31</v>
      </c>
      <c r="F30" s="122" t="s">
        <v>32</v>
      </c>
      <c r="G30" s="100" t="s">
        <v>22</v>
      </c>
      <c r="H30" s="139">
        <v>15</v>
      </c>
      <c r="I30" s="101">
        <v>15</v>
      </c>
      <c r="J30" s="107">
        <v>10</v>
      </c>
      <c r="K30" s="107">
        <v>15</v>
      </c>
      <c r="L30" s="107"/>
      <c r="M30" s="107"/>
      <c r="N30" s="107"/>
      <c r="O30" s="107">
        <v>10</v>
      </c>
      <c r="P30" s="107">
        <v>1</v>
      </c>
      <c r="Q30" s="123">
        <v>1</v>
      </c>
      <c r="R30" s="123">
        <v>0.6</v>
      </c>
      <c r="S30" s="123">
        <v>0.4</v>
      </c>
      <c r="T30" s="123"/>
    </row>
    <row r="31" spans="1:20" s="84" customFormat="1" ht="22.5">
      <c r="A31" s="97">
        <v>7</v>
      </c>
      <c r="B31" s="402"/>
      <c r="C31" s="98">
        <v>1</v>
      </c>
      <c r="D31" s="188" t="s">
        <v>145</v>
      </c>
      <c r="E31" s="103" t="s">
        <v>33</v>
      </c>
      <c r="F31" s="122" t="s">
        <v>32</v>
      </c>
      <c r="G31" s="100" t="s">
        <v>26</v>
      </c>
      <c r="H31" s="139">
        <v>15</v>
      </c>
      <c r="I31" s="101">
        <v>15</v>
      </c>
      <c r="J31" s="123">
        <v>50</v>
      </c>
      <c r="K31" s="123"/>
      <c r="L31" s="123">
        <v>15</v>
      </c>
      <c r="M31" s="123"/>
      <c r="N31" s="123"/>
      <c r="O31" s="123">
        <v>50</v>
      </c>
      <c r="P31" s="123">
        <v>3</v>
      </c>
      <c r="Q31" s="123">
        <v>3</v>
      </c>
      <c r="R31" s="123">
        <v>1</v>
      </c>
      <c r="S31" s="123">
        <v>2</v>
      </c>
      <c r="T31" s="123">
        <v>10</v>
      </c>
    </row>
    <row r="32" spans="1:20" s="84" customFormat="1" ht="25.5" customHeight="1">
      <c r="A32" s="97">
        <v>8</v>
      </c>
      <c r="B32" s="402"/>
      <c r="C32" s="98">
        <v>1</v>
      </c>
      <c r="D32" s="188" t="s">
        <v>146</v>
      </c>
      <c r="E32" s="103" t="s">
        <v>34</v>
      </c>
      <c r="F32" s="122" t="s">
        <v>46</v>
      </c>
      <c r="G32" s="100" t="s">
        <v>26</v>
      </c>
      <c r="H32" s="139">
        <v>15</v>
      </c>
      <c r="I32" s="101">
        <v>15</v>
      </c>
      <c r="J32" s="123">
        <v>50</v>
      </c>
      <c r="K32" s="123"/>
      <c r="L32" s="123">
        <v>15</v>
      </c>
      <c r="M32" s="123"/>
      <c r="N32" s="123"/>
      <c r="O32" s="123">
        <v>50</v>
      </c>
      <c r="P32" s="123">
        <v>3</v>
      </c>
      <c r="Q32" s="123">
        <v>3</v>
      </c>
      <c r="R32" s="123">
        <v>1</v>
      </c>
      <c r="S32" s="123">
        <v>2</v>
      </c>
      <c r="T32" s="123">
        <v>10</v>
      </c>
    </row>
    <row r="33" spans="1:20">
      <c r="A33" s="104"/>
      <c r="B33" s="402"/>
      <c r="C33" s="396" t="s">
        <v>36</v>
      </c>
      <c r="D33" s="397"/>
      <c r="E33" s="396"/>
      <c r="F33" s="396"/>
      <c r="G33" s="396"/>
      <c r="H33" s="105">
        <v>200</v>
      </c>
      <c r="I33" s="105">
        <v>200</v>
      </c>
      <c r="J33" s="105">
        <v>540</v>
      </c>
      <c r="K33" s="105">
        <v>90</v>
      </c>
      <c r="L33" s="105">
        <v>110</v>
      </c>
      <c r="M33" s="105">
        <v>0</v>
      </c>
      <c r="N33" s="105">
        <v>0</v>
      </c>
      <c r="O33" s="105">
        <v>540</v>
      </c>
      <c r="P33" s="105">
        <v>30</v>
      </c>
      <c r="Q33" s="105">
        <v>30</v>
      </c>
      <c r="R33" s="105">
        <v>8</v>
      </c>
      <c r="S33" s="105">
        <v>22</v>
      </c>
      <c r="T33" s="179">
        <v>40</v>
      </c>
    </row>
    <row r="34" spans="1:20" s="84" customFormat="1">
      <c r="A34" s="358">
        <v>9</v>
      </c>
      <c r="B34" s="402"/>
      <c r="C34" s="98">
        <v>2</v>
      </c>
      <c r="D34" s="188" t="s">
        <v>147</v>
      </c>
      <c r="E34" s="350" t="s">
        <v>37</v>
      </c>
      <c r="F34" s="351" t="s">
        <v>24</v>
      </c>
      <c r="G34" s="100" t="s">
        <v>25</v>
      </c>
      <c r="H34" s="298">
        <v>45</v>
      </c>
      <c r="I34" s="101">
        <v>15</v>
      </c>
      <c r="J34" s="123">
        <v>50</v>
      </c>
      <c r="K34" s="123">
        <v>15</v>
      </c>
      <c r="L34" s="123"/>
      <c r="M34" s="123"/>
      <c r="N34" s="123"/>
      <c r="O34" s="123">
        <v>50</v>
      </c>
      <c r="P34" s="280">
        <v>6</v>
      </c>
      <c r="Q34" s="123">
        <v>3</v>
      </c>
      <c r="R34" s="123">
        <v>1</v>
      </c>
      <c r="S34" s="123">
        <v>2</v>
      </c>
      <c r="T34" s="123">
        <v>10</v>
      </c>
    </row>
    <row r="35" spans="1:20" s="84" customFormat="1">
      <c r="A35" s="358"/>
      <c r="B35" s="402"/>
      <c r="C35" s="98">
        <v>2</v>
      </c>
      <c r="D35" s="188" t="s">
        <v>148</v>
      </c>
      <c r="E35" s="350"/>
      <c r="F35" s="351"/>
      <c r="G35" s="100" t="s">
        <v>26</v>
      </c>
      <c r="H35" s="298"/>
      <c r="I35" s="101">
        <v>30</v>
      </c>
      <c r="J35" s="123">
        <v>50</v>
      </c>
      <c r="K35" s="123"/>
      <c r="L35" s="123">
        <v>30</v>
      </c>
      <c r="M35" s="123"/>
      <c r="N35" s="123"/>
      <c r="O35" s="123">
        <v>50</v>
      </c>
      <c r="P35" s="280"/>
      <c r="Q35" s="123">
        <v>3</v>
      </c>
      <c r="R35" s="123">
        <v>1.1000000000000001</v>
      </c>
      <c r="S35" s="123">
        <v>1.9</v>
      </c>
      <c r="T35" s="123"/>
    </row>
    <row r="36" spans="1:20" s="84" customFormat="1">
      <c r="A36" s="358">
        <v>10</v>
      </c>
      <c r="B36" s="402"/>
      <c r="C36" s="98">
        <v>2</v>
      </c>
      <c r="D36" s="188" t="s">
        <v>149</v>
      </c>
      <c r="E36" s="350" t="s">
        <v>38</v>
      </c>
      <c r="F36" s="351" t="s">
        <v>21</v>
      </c>
      <c r="G36" s="100" t="s">
        <v>25</v>
      </c>
      <c r="H36" s="298">
        <v>20</v>
      </c>
      <c r="I36" s="101">
        <v>10</v>
      </c>
      <c r="J36" s="123">
        <v>40</v>
      </c>
      <c r="K36" s="123">
        <v>10</v>
      </c>
      <c r="L36" s="123"/>
      <c r="M36" s="123"/>
      <c r="N36" s="123"/>
      <c r="O36" s="123">
        <v>40</v>
      </c>
      <c r="P36" s="280">
        <v>4</v>
      </c>
      <c r="Q36" s="123">
        <v>2</v>
      </c>
      <c r="R36" s="123">
        <v>0.4</v>
      </c>
      <c r="S36" s="123">
        <v>1.6</v>
      </c>
      <c r="T36" s="123"/>
    </row>
    <row r="37" spans="1:20" s="84" customFormat="1">
      <c r="A37" s="358"/>
      <c r="B37" s="402"/>
      <c r="C37" s="98">
        <v>2</v>
      </c>
      <c r="D37" s="188" t="s">
        <v>150</v>
      </c>
      <c r="E37" s="350"/>
      <c r="F37" s="351"/>
      <c r="G37" s="100" t="s">
        <v>26</v>
      </c>
      <c r="H37" s="298"/>
      <c r="I37" s="101">
        <v>10</v>
      </c>
      <c r="J37" s="123">
        <v>40</v>
      </c>
      <c r="K37" s="123"/>
      <c r="L37" s="123">
        <v>10</v>
      </c>
      <c r="M37" s="123"/>
      <c r="N37" s="123"/>
      <c r="O37" s="123">
        <v>40</v>
      </c>
      <c r="P37" s="280"/>
      <c r="Q37" s="123">
        <v>2</v>
      </c>
      <c r="R37" s="123">
        <v>0.4</v>
      </c>
      <c r="S37" s="123">
        <v>1.6</v>
      </c>
      <c r="T37" s="123"/>
    </row>
    <row r="38" spans="1:20" s="84" customFormat="1">
      <c r="A38" s="358">
        <v>11</v>
      </c>
      <c r="B38" s="402"/>
      <c r="C38" s="98">
        <v>2</v>
      </c>
      <c r="D38" s="188" t="s">
        <v>151</v>
      </c>
      <c r="E38" s="350" t="s">
        <v>39</v>
      </c>
      <c r="F38" s="351" t="s">
        <v>40</v>
      </c>
      <c r="G38" s="100" t="s">
        <v>25</v>
      </c>
      <c r="H38" s="298">
        <v>30</v>
      </c>
      <c r="I38" s="101">
        <v>15</v>
      </c>
      <c r="J38" s="123">
        <v>50</v>
      </c>
      <c r="K38" s="123">
        <v>15</v>
      </c>
      <c r="L38" s="123"/>
      <c r="M38" s="123"/>
      <c r="N38" s="123"/>
      <c r="O38" s="123">
        <v>50</v>
      </c>
      <c r="P38" s="270">
        <v>6</v>
      </c>
      <c r="Q38" s="123">
        <v>3</v>
      </c>
      <c r="R38" s="123">
        <v>1</v>
      </c>
      <c r="S38" s="123">
        <v>2</v>
      </c>
      <c r="T38" s="123">
        <v>10</v>
      </c>
    </row>
    <row r="39" spans="1:20" s="84" customFormat="1">
      <c r="A39" s="358"/>
      <c r="B39" s="402"/>
      <c r="C39" s="98">
        <v>2</v>
      </c>
      <c r="D39" s="188" t="s">
        <v>152</v>
      </c>
      <c r="E39" s="350"/>
      <c r="F39" s="351"/>
      <c r="G39" s="100" t="s">
        <v>26</v>
      </c>
      <c r="H39" s="298"/>
      <c r="I39" s="101">
        <v>15</v>
      </c>
      <c r="J39" s="123">
        <v>50</v>
      </c>
      <c r="K39" s="123"/>
      <c r="L39" s="123">
        <v>15</v>
      </c>
      <c r="M39" s="123"/>
      <c r="N39" s="123"/>
      <c r="O39" s="123">
        <v>50</v>
      </c>
      <c r="P39" s="270"/>
      <c r="Q39" s="123">
        <v>3</v>
      </c>
      <c r="R39" s="123">
        <v>1</v>
      </c>
      <c r="S39" s="123">
        <v>2</v>
      </c>
      <c r="T39" s="123">
        <v>10</v>
      </c>
    </row>
    <row r="40" spans="1:20" s="84" customFormat="1">
      <c r="A40" s="97">
        <v>12</v>
      </c>
      <c r="B40" s="402"/>
      <c r="C40" s="98">
        <v>2</v>
      </c>
      <c r="D40" s="188" t="s">
        <v>41</v>
      </c>
      <c r="E40" s="99" t="s">
        <v>42</v>
      </c>
      <c r="F40" s="122" t="s">
        <v>32</v>
      </c>
      <c r="G40" s="100" t="s">
        <v>26</v>
      </c>
      <c r="H40" s="139">
        <v>30</v>
      </c>
      <c r="I40" s="101">
        <v>30</v>
      </c>
      <c r="J40" s="123">
        <v>20</v>
      </c>
      <c r="K40" s="123"/>
      <c r="L40" s="123">
        <v>30</v>
      </c>
      <c r="M40" s="123"/>
      <c r="N40" s="123"/>
      <c r="O40" s="123">
        <v>20</v>
      </c>
      <c r="P40" s="107">
        <v>2</v>
      </c>
      <c r="Q40" s="123">
        <v>2</v>
      </c>
      <c r="R40" s="123">
        <v>1.2</v>
      </c>
      <c r="S40" s="123">
        <v>0.8</v>
      </c>
      <c r="T40" s="123"/>
    </row>
    <row r="41" spans="1:20" s="84" customFormat="1">
      <c r="A41" s="97">
        <v>13</v>
      </c>
      <c r="B41" s="402"/>
      <c r="C41" s="98">
        <v>2</v>
      </c>
      <c r="D41" s="188" t="s">
        <v>153</v>
      </c>
      <c r="E41" s="99" t="s">
        <v>43</v>
      </c>
      <c r="F41" s="122" t="s">
        <v>46</v>
      </c>
      <c r="G41" s="100" t="s">
        <v>26</v>
      </c>
      <c r="H41" s="139">
        <v>30</v>
      </c>
      <c r="I41" s="101">
        <v>30</v>
      </c>
      <c r="J41" s="123">
        <v>25</v>
      </c>
      <c r="K41" s="123"/>
      <c r="L41" s="123">
        <v>30</v>
      </c>
      <c r="M41" s="123"/>
      <c r="N41" s="123"/>
      <c r="O41" s="123">
        <v>25</v>
      </c>
      <c r="P41" s="123">
        <v>2</v>
      </c>
      <c r="Q41" s="123">
        <v>2</v>
      </c>
      <c r="R41" s="123">
        <v>1.1000000000000001</v>
      </c>
      <c r="S41" s="123">
        <v>0.9</v>
      </c>
      <c r="T41" s="123"/>
    </row>
    <row r="42" spans="1:20" s="84" customFormat="1">
      <c r="A42" s="358">
        <v>14</v>
      </c>
      <c r="B42" s="402"/>
      <c r="C42" s="98">
        <v>2</v>
      </c>
      <c r="D42" s="188" t="s">
        <v>154</v>
      </c>
      <c r="E42" s="350" t="s">
        <v>44</v>
      </c>
      <c r="F42" s="351" t="s">
        <v>24</v>
      </c>
      <c r="G42" s="100" t="s">
        <v>22</v>
      </c>
      <c r="H42" s="298">
        <v>20</v>
      </c>
      <c r="I42" s="101">
        <v>10</v>
      </c>
      <c r="J42" s="123">
        <v>20</v>
      </c>
      <c r="K42" s="123">
        <v>10</v>
      </c>
      <c r="L42" s="123"/>
      <c r="M42" s="123"/>
      <c r="N42" s="123"/>
      <c r="O42" s="123">
        <v>20</v>
      </c>
      <c r="P42" s="280">
        <v>3</v>
      </c>
      <c r="Q42" s="123">
        <v>1</v>
      </c>
      <c r="R42" s="123">
        <v>0.3</v>
      </c>
      <c r="S42" s="123">
        <v>0.7</v>
      </c>
      <c r="T42" s="123"/>
    </row>
    <row r="43" spans="1:20" s="84" customFormat="1">
      <c r="A43" s="358"/>
      <c r="B43" s="402"/>
      <c r="C43" s="98">
        <v>2</v>
      </c>
      <c r="D43" s="188" t="s">
        <v>155</v>
      </c>
      <c r="E43" s="350"/>
      <c r="F43" s="351"/>
      <c r="G43" s="100" t="s">
        <v>26</v>
      </c>
      <c r="H43" s="298"/>
      <c r="I43" s="101">
        <v>10</v>
      </c>
      <c r="J43" s="123">
        <v>40</v>
      </c>
      <c r="K43" s="123"/>
      <c r="L43" s="123">
        <v>10</v>
      </c>
      <c r="M43" s="123"/>
      <c r="N43" s="123"/>
      <c r="O43" s="123">
        <v>40</v>
      </c>
      <c r="P43" s="280"/>
      <c r="Q43" s="123">
        <v>2</v>
      </c>
      <c r="R43" s="123">
        <v>0.4</v>
      </c>
      <c r="S43" s="123">
        <v>1.6</v>
      </c>
      <c r="T43" s="123"/>
    </row>
    <row r="44" spans="1:20" s="84" customFormat="1">
      <c r="A44" s="358">
        <v>15</v>
      </c>
      <c r="B44" s="402"/>
      <c r="C44" s="98">
        <v>2</v>
      </c>
      <c r="D44" s="188" t="s">
        <v>156</v>
      </c>
      <c r="E44" s="350" t="s">
        <v>45</v>
      </c>
      <c r="F44" s="351" t="s">
        <v>49</v>
      </c>
      <c r="G44" s="100" t="s">
        <v>22</v>
      </c>
      <c r="H44" s="298">
        <v>20</v>
      </c>
      <c r="I44" s="101">
        <v>10</v>
      </c>
      <c r="J44" s="123">
        <v>20</v>
      </c>
      <c r="K44" s="123">
        <v>10</v>
      </c>
      <c r="L44" s="123"/>
      <c r="M44" s="123"/>
      <c r="N44" s="123"/>
      <c r="O44" s="123">
        <v>20</v>
      </c>
      <c r="P44" s="280">
        <v>3</v>
      </c>
      <c r="Q44" s="123">
        <v>1</v>
      </c>
      <c r="R44" s="123">
        <v>0.3</v>
      </c>
      <c r="S44" s="123">
        <v>0.7</v>
      </c>
      <c r="T44" s="123"/>
    </row>
    <row r="45" spans="1:20" s="84" customFormat="1">
      <c r="A45" s="358"/>
      <c r="B45" s="402"/>
      <c r="C45" s="98">
        <v>2</v>
      </c>
      <c r="D45" s="188" t="s">
        <v>157</v>
      </c>
      <c r="E45" s="350"/>
      <c r="F45" s="351"/>
      <c r="G45" s="100" t="s">
        <v>26</v>
      </c>
      <c r="H45" s="298"/>
      <c r="I45" s="101">
        <v>10</v>
      </c>
      <c r="J45" s="123">
        <v>40</v>
      </c>
      <c r="K45" s="123"/>
      <c r="L45" s="123">
        <v>10</v>
      </c>
      <c r="M45" s="123"/>
      <c r="N45" s="123"/>
      <c r="O45" s="123">
        <v>40</v>
      </c>
      <c r="P45" s="280"/>
      <c r="Q45" s="123">
        <v>2</v>
      </c>
      <c r="R45" s="123">
        <v>0.4</v>
      </c>
      <c r="S45" s="123">
        <v>1.6</v>
      </c>
      <c r="T45" s="123"/>
    </row>
    <row r="46" spans="1:20" s="84" customFormat="1">
      <c r="A46" s="97">
        <v>16</v>
      </c>
      <c r="B46" s="402"/>
      <c r="C46" s="98">
        <v>2</v>
      </c>
      <c r="D46" s="188" t="s">
        <v>158</v>
      </c>
      <c r="E46" s="99" t="s">
        <v>47</v>
      </c>
      <c r="F46" s="122" t="s">
        <v>46</v>
      </c>
      <c r="G46" s="100" t="s">
        <v>26</v>
      </c>
      <c r="H46" s="139">
        <v>15</v>
      </c>
      <c r="I46" s="101">
        <v>15</v>
      </c>
      <c r="J46" s="123">
        <v>25</v>
      </c>
      <c r="K46" s="123"/>
      <c r="L46" s="123">
        <v>15</v>
      </c>
      <c r="M46" s="123"/>
      <c r="N46" s="123"/>
      <c r="O46" s="123">
        <v>25</v>
      </c>
      <c r="P46" s="123">
        <v>2</v>
      </c>
      <c r="Q46" s="123">
        <v>2</v>
      </c>
      <c r="R46" s="123">
        <v>1</v>
      </c>
      <c r="S46" s="123">
        <v>1</v>
      </c>
      <c r="T46" s="123">
        <v>10</v>
      </c>
    </row>
    <row r="47" spans="1:20" s="84" customFormat="1" ht="22.5">
      <c r="A47" s="97">
        <v>17</v>
      </c>
      <c r="B47" s="402"/>
      <c r="C47" s="98">
        <v>2</v>
      </c>
      <c r="D47" s="190" t="s">
        <v>192</v>
      </c>
      <c r="E47" s="103" t="s">
        <v>188</v>
      </c>
      <c r="F47" s="122" t="s">
        <v>48</v>
      </c>
      <c r="G47" s="100" t="s">
        <v>26</v>
      </c>
      <c r="H47" s="139">
        <v>30</v>
      </c>
      <c r="I47" s="101">
        <v>30</v>
      </c>
      <c r="J47" s="139">
        <v>0</v>
      </c>
      <c r="K47" s="139"/>
      <c r="L47" s="139"/>
      <c r="M47" s="139">
        <v>30</v>
      </c>
      <c r="N47" s="139"/>
      <c r="O47" s="139">
        <v>0</v>
      </c>
      <c r="P47" s="139">
        <v>1</v>
      </c>
      <c r="Q47" s="139">
        <v>1</v>
      </c>
      <c r="R47" s="139">
        <v>1</v>
      </c>
      <c r="S47" s="139">
        <v>0</v>
      </c>
      <c r="T47" s="123"/>
    </row>
    <row r="48" spans="1:20" s="84" customFormat="1" ht="22.5">
      <c r="A48" s="97">
        <v>18</v>
      </c>
      <c r="B48" s="402"/>
      <c r="C48" s="98">
        <v>2</v>
      </c>
      <c r="D48" s="190" t="s">
        <v>193</v>
      </c>
      <c r="E48" s="99" t="s">
        <v>187</v>
      </c>
      <c r="F48" s="122" t="s">
        <v>48</v>
      </c>
      <c r="G48" s="100" t="s">
        <v>26</v>
      </c>
      <c r="H48" s="139">
        <v>30</v>
      </c>
      <c r="I48" s="101">
        <v>30</v>
      </c>
      <c r="J48" s="139">
        <v>0</v>
      </c>
      <c r="K48" s="139"/>
      <c r="L48" s="139"/>
      <c r="M48" s="139">
        <v>30</v>
      </c>
      <c r="N48" s="139"/>
      <c r="O48" s="139">
        <v>0</v>
      </c>
      <c r="P48" s="139">
        <v>1</v>
      </c>
      <c r="Q48" s="139">
        <v>1</v>
      </c>
      <c r="R48" s="139">
        <v>1</v>
      </c>
      <c r="S48" s="139">
        <v>0</v>
      </c>
      <c r="T48" s="123"/>
    </row>
    <row r="49" spans="1:20">
      <c r="A49" s="104"/>
      <c r="B49" s="402"/>
      <c r="C49" s="396" t="s">
        <v>50</v>
      </c>
      <c r="D49" s="396"/>
      <c r="E49" s="396"/>
      <c r="F49" s="396"/>
      <c r="G49" s="396"/>
      <c r="H49" s="105">
        <v>270</v>
      </c>
      <c r="I49" s="105">
        <v>270</v>
      </c>
      <c r="J49" s="105">
        <v>470</v>
      </c>
      <c r="K49" s="105">
        <v>60</v>
      </c>
      <c r="L49" s="105">
        <v>150</v>
      </c>
      <c r="M49" s="105">
        <v>60</v>
      </c>
      <c r="N49" s="105">
        <v>0</v>
      </c>
      <c r="O49" s="105">
        <v>470</v>
      </c>
      <c r="P49" s="105">
        <v>30</v>
      </c>
      <c r="Q49" s="105">
        <v>30</v>
      </c>
      <c r="R49" s="105">
        <v>12</v>
      </c>
      <c r="S49" s="105">
        <v>18</v>
      </c>
      <c r="T49" s="179">
        <v>40</v>
      </c>
    </row>
    <row r="50" spans="1:20">
      <c r="A50" s="401" t="s">
        <v>51</v>
      </c>
      <c r="B50" s="401"/>
      <c r="C50" s="401"/>
      <c r="D50" s="401"/>
      <c r="E50" s="401"/>
      <c r="F50" s="401"/>
      <c r="G50" s="401"/>
      <c r="H50" s="106">
        <v>470</v>
      </c>
      <c r="I50" s="106">
        <v>470</v>
      </c>
      <c r="J50" s="106">
        <v>1010</v>
      </c>
      <c r="K50" s="106">
        <v>150</v>
      </c>
      <c r="L50" s="106">
        <v>260</v>
      </c>
      <c r="M50" s="106">
        <v>60</v>
      </c>
      <c r="N50" s="106">
        <v>0</v>
      </c>
      <c r="O50" s="106">
        <v>1010</v>
      </c>
      <c r="P50" s="106">
        <v>60</v>
      </c>
      <c r="Q50" s="106">
        <v>60</v>
      </c>
      <c r="R50" s="106">
        <v>20</v>
      </c>
      <c r="S50" s="106">
        <v>40</v>
      </c>
      <c r="T50" s="181">
        <v>80</v>
      </c>
    </row>
    <row r="51" spans="1:20" s="58" customFormat="1">
      <c r="A51" s="316">
        <v>19</v>
      </c>
      <c r="B51" s="323" t="s">
        <v>52</v>
      </c>
      <c r="C51" s="229">
        <v>3</v>
      </c>
      <c r="D51" s="190" t="s">
        <v>288</v>
      </c>
      <c r="E51" s="313" t="s">
        <v>55</v>
      </c>
      <c r="F51" s="329" t="s">
        <v>21</v>
      </c>
      <c r="G51" s="192" t="s">
        <v>25</v>
      </c>
      <c r="H51" s="262">
        <v>30</v>
      </c>
      <c r="I51" s="101">
        <v>15</v>
      </c>
      <c r="J51" s="153">
        <v>35</v>
      </c>
      <c r="K51" s="153">
        <v>15</v>
      </c>
      <c r="L51" s="153"/>
      <c r="M51" s="153"/>
      <c r="N51" s="153"/>
      <c r="O51" s="153">
        <v>35</v>
      </c>
      <c r="P51" s="262">
        <v>3</v>
      </c>
      <c r="Q51" s="153">
        <v>2</v>
      </c>
      <c r="R51" s="153">
        <v>0.6</v>
      </c>
      <c r="S51" s="153">
        <v>1.4</v>
      </c>
      <c r="T51" s="107"/>
    </row>
    <row r="52" spans="1:20" s="58" customFormat="1">
      <c r="A52" s="317"/>
      <c r="B52" s="325"/>
      <c r="C52" s="229">
        <v>3</v>
      </c>
      <c r="D52" s="190" t="s">
        <v>289</v>
      </c>
      <c r="E52" s="314"/>
      <c r="F52" s="330"/>
      <c r="G52" s="192" t="s">
        <v>26</v>
      </c>
      <c r="H52" s="263"/>
      <c r="I52" s="101">
        <v>15</v>
      </c>
      <c r="J52" s="153">
        <v>15</v>
      </c>
      <c r="K52" s="153"/>
      <c r="L52" s="153">
        <v>15</v>
      </c>
      <c r="M52" s="153"/>
      <c r="N52" s="153"/>
      <c r="O52" s="153">
        <v>15</v>
      </c>
      <c r="P52" s="263"/>
      <c r="Q52" s="153">
        <v>1</v>
      </c>
      <c r="R52" s="153">
        <v>0.3</v>
      </c>
      <c r="S52" s="153">
        <v>0.7</v>
      </c>
      <c r="T52" s="107"/>
    </row>
    <row r="53" spans="1:20" s="58" customFormat="1">
      <c r="A53" s="316">
        <v>20</v>
      </c>
      <c r="B53" s="325"/>
      <c r="C53" s="229">
        <v>3</v>
      </c>
      <c r="D53" s="190" t="s">
        <v>290</v>
      </c>
      <c r="E53" s="353" t="s">
        <v>67</v>
      </c>
      <c r="F53" s="329" t="s">
        <v>63</v>
      </c>
      <c r="G53" s="192" t="s">
        <v>25</v>
      </c>
      <c r="H53" s="271">
        <v>30</v>
      </c>
      <c r="I53" s="101">
        <v>15</v>
      </c>
      <c r="J53" s="153">
        <v>15</v>
      </c>
      <c r="K53" s="153">
        <v>15</v>
      </c>
      <c r="L53" s="153"/>
      <c r="M53" s="153"/>
      <c r="N53" s="153"/>
      <c r="O53" s="153">
        <v>15</v>
      </c>
      <c r="P53" s="271">
        <v>2</v>
      </c>
      <c r="Q53" s="153">
        <v>1</v>
      </c>
      <c r="R53" s="153">
        <v>0.5</v>
      </c>
      <c r="S53" s="153">
        <v>0.5</v>
      </c>
      <c r="T53" s="107"/>
    </row>
    <row r="54" spans="1:20" s="58" customFormat="1">
      <c r="A54" s="317"/>
      <c r="B54" s="325"/>
      <c r="C54" s="229">
        <v>3</v>
      </c>
      <c r="D54" s="190" t="s">
        <v>291</v>
      </c>
      <c r="E54" s="354"/>
      <c r="F54" s="330"/>
      <c r="G54" s="192" t="s">
        <v>26</v>
      </c>
      <c r="H54" s="272"/>
      <c r="I54" s="101">
        <v>15</v>
      </c>
      <c r="J54" s="153">
        <v>15</v>
      </c>
      <c r="K54" s="153"/>
      <c r="L54" s="153">
        <v>15</v>
      </c>
      <c r="M54" s="153"/>
      <c r="N54" s="153"/>
      <c r="O54" s="153">
        <v>15</v>
      </c>
      <c r="P54" s="272"/>
      <c r="Q54" s="153">
        <v>1</v>
      </c>
      <c r="R54" s="153">
        <v>0.5</v>
      </c>
      <c r="S54" s="153">
        <v>0.5</v>
      </c>
      <c r="T54" s="107"/>
    </row>
    <row r="55" spans="1:20" s="58" customFormat="1">
      <c r="A55" s="102">
        <v>21</v>
      </c>
      <c r="B55" s="325"/>
      <c r="C55" s="229">
        <v>3</v>
      </c>
      <c r="D55" s="190" t="s">
        <v>57</v>
      </c>
      <c r="E55" s="108" t="s">
        <v>42</v>
      </c>
      <c r="F55" s="109" t="s">
        <v>32</v>
      </c>
      <c r="G55" s="192" t="s">
        <v>26</v>
      </c>
      <c r="H55" s="153">
        <v>30</v>
      </c>
      <c r="I55" s="101">
        <v>30</v>
      </c>
      <c r="J55" s="153">
        <v>20</v>
      </c>
      <c r="K55" s="153"/>
      <c r="L55" s="153">
        <v>30</v>
      </c>
      <c r="M55" s="153"/>
      <c r="N55" s="153"/>
      <c r="O55" s="153">
        <v>20</v>
      </c>
      <c r="P55" s="153">
        <v>2</v>
      </c>
      <c r="Q55" s="153">
        <v>2</v>
      </c>
      <c r="R55" s="153">
        <v>1.2</v>
      </c>
      <c r="S55" s="153">
        <v>0.8</v>
      </c>
      <c r="T55" s="107"/>
    </row>
    <row r="56" spans="1:20" s="58" customFormat="1">
      <c r="A56" s="102">
        <v>22</v>
      </c>
      <c r="B56" s="325"/>
      <c r="C56" s="229">
        <v>3</v>
      </c>
      <c r="D56" s="190" t="s">
        <v>58</v>
      </c>
      <c r="E56" s="108" t="s">
        <v>59</v>
      </c>
      <c r="F56" s="109" t="s">
        <v>32</v>
      </c>
      <c r="G56" s="192" t="s">
        <v>26</v>
      </c>
      <c r="H56" s="153">
        <v>30</v>
      </c>
      <c r="I56" s="101">
        <v>30</v>
      </c>
      <c r="J56" s="153">
        <v>20</v>
      </c>
      <c r="K56" s="153"/>
      <c r="L56" s="153">
        <v>30</v>
      </c>
      <c r="M56" s="153"/>
      <c r="N56" s="153"/>
      <c r="O56" s="153">
        <v>20</v>
      </c>
      <c r="P56" s="153">
        <v>2</v>
      </c>
      <c r="Q56" s="153">
        <v>2</v>
      </c>
      <c r="R56" s="153">
        <v>1.2</v>
      </c>
      <c r="S56" s="153">
        <v>0.8</v>
      </c>
      <c r="T56" s="107"/>
    </row>
    <row r="57" spans="1:20" s="58" customFormat="1">
      <c r="A57" s="102">
        <v>23</v>
      </c>
      <c r="B57" s="325"/>
      <c r="C57" s="229">
        <v>3</v>
      </c>
      <c r="D57" s="190" t="s">
        <v>60</v>
      </c>
      <c r="E57" s="108" t="s">
        <v>61</v>
      </c>
      <c r="F57" s="109" t="s">
        <v>32</v>
      </c>
      <c r="G57" s="192" t="s">
        <v>26</v>
      </c>
      <c r="H57" s="153">
        <v>15</v>
      </c>
      <c r="I57" s="101">
        <v>15</v>
      </c>
      <c r="J57" s="153">
        <v>35</v>
      </c>
      <c r="K57" s="153"/>
      <c r="L57" s="153">
        <v>15</v>
      </c>
      <c r="M57" s="153"/>
      <c r="N57" s="153"/>
      <c r="O57" s="153">
        <v>35</v>
      </c>
      <c r="P57" s="153">
        <v>2</v>
      </c>
      <c r="Q57" s="153">
        <v>2</v>
      </c>
      <c r="R57" s="153">
        <v>0.6</v>
      </c>
      <c r="S57" s="153">
        <v>1.4</v>
      </c>
      <c r="T57" s="107"/>
    </row>
    <row r="58" spans="1:20" s="58" customFormat="1">
      <c r="A58" s="316">
        <v>24</v>
      </c>
      <c r="B58" s="325"/>
      <c r="C58" s="229">
        <v>3</v>
      </c>
      <c r="D58" s="190" t="s">
        <v>226</v>
      </c>
      <c r="E58" s="313" t="s">
        <v>62</v>
      </c>
      <c r="F58" s="329" t="s">
        <v>63</v>
      </c>
      <c r="G58" s="192" t="s">
        <v>25</v>
      </c>
      <c r="H58" s="262">
        <v>25</v>
      </c>
      <c r="I58" s="101">
        <v>15</v>
      </c>
      <c r="J58" s="153">
        <v>15</v>
      </c>
      <c r="K58" s="153">
        <v>15</v>
      </c>
      <c r="L58" s="153"/>
      <c r="M58" s="153"/>
      <c r="N58" s="153"/>
      <c r="O58" s="153">
        <v>15</v>
      </c>
      <c r="P58" s="262">
        <v>3</v>
      </c>
      <c r="Q58" s="153">
        <v>1</v>
      </c>
      <c r="R58" s="153">
        <v>0.5</v>
      </c>
      <c r="S58" s="153">
        <v>0.5</v>
      </c>
      <c r="T58" s="107"/>
    </row>
    <row r="59" spans="1:20" s="58" customFormat="1">
      <c r="A59" s="317"/>
      <c r="B59" s="325"/>
      <c r="C59" s="229">
        <v>3</v>
      </c>
      <c r="D59" s="190" t="s">
        <v>194</v>
      </c>
      <c r="E59" s="314"/>
      <c r="F59" s="330"/>
      <c r="G59" s="192" t="s">
        <v>26</v>
      </c>
      <c r="H59" s="263"/>
      <c r="I59" s="101">
        <v>10</v>
      </c>
      <c r="J59" s="153">
        <v>40</v>
      </c>
      <c r="K59" s="153"/>
      <c r="L59" s="153">
        <v>10</v>
      </c>
      <c r="M59" s="153"/>
      <c r="N59" s="153"/>
      <c r="O59" s="153">
        <v>40</v>
      </c>
      <c r="P59" s="263"/>
      <c r="Q59" s="153">
        <v>2</v>
      </c>
      <c r="R59" s="153">
        <v>0.7</v>
      </c>
      <c r="S59" s="153">
        <v>1.3</v>
      </c>
      <c r="T59" s="107">
        <v>10</v>
      </c>
    </row>
    <row r="60" spans="1:20" s="58" customFormat="1">
      <c r="A60" s="316">
        <v>25</v>
      </c>
      <c r="B60" s="325"/>
      <c r="C60" s="229">
        <v>3</v>
      </c>
      <c r="D60" s="191" t="s">
        <v>267</v>
      </c>
      <c r="E60" s="204" t="s">
        <v>54</v>
      </c>
      <c r="F60" s="332" t="s">
        <v>70</v>
      </c>
      <c r="G60" s="192" t="s">
        <v>26</v>
      </c>
      <c r="H60" s="262">
        <v>20</v>
      </c>
      <c r="I60" s="290">
        <v>20</v>
      </c>
      <c r="J60" s="262">
        <v>50</v>
      </c>
      <c r="K60" s="262"/>
      <c r="L60" s="262">
        <v>20</v>
      </c>
      <c r="M60" s="153"/>
      <c r="N60" s="153"/>
      <c r="O60" s="262">
        <v>50</v>
      </c>
      <c r="P60" s="262">
        <v>3</v>
      </c>
      <c r="Q60" s="262">
        <v>3</v>
      </c>
      <c r="R60" s="262">
        <v>1</v>
      </c>
      <c r="S60" s="262">
        <v>2</v>
      </c>
      <c r="T60" s="271">
        <v>5</v>
      </c>
    </row>
    <row r="61" spans="1:20" s="58" customFormat="1">
      <c r="A61" s="317"/>
      <c r="B61" s="325"/>
      <c r="C61" s="229">
        <v>3</v>
      </c>
      <c r="D61" s="191" t="s">
        <v>268</v>
      </c>
      <c r="E61" s="205" t="s">
        <v>252</v>
      </c>
      <c r="F61" s="333"/>
      <c r="G61" s="192" t="s">
        <v>26</v>
      </c>
      <c r="H61" s="263"/>
      <c r="I61" s="291"/>
      <c r="J61" s="263"/>
      <c r="K61" s="263"/>
      <c r="L61" s="263"/>
      <c r="M61" s="153"/>
      <c r="N61" s="153"/>
      <c r="O61" s="263"/>
      <c r="P61" s="289"/>
      <c r="Q61" s="263"/>
      <c r="R61" s="263"/>
      <c r="S61" s="263"/>
      <c r="T61" s="272"/>
    </row>
    <row r="62" spans="1:20" s="58" customFormat="1">
      <c r="A62" s="316">
        <v>26</v>
      </c>
      <c r="B62" s="325"/>
      <c r="C62" s="229">
        <v>3</v>
      </c>
      <c r="D62" s="190" t="s">
        <v>239</v>
      </c>
      <c r="E62" s="313" t="s">
        <v>166</v>
      </c>
      <c r="F62" s="329" t="s">
        <v>46</v>
      </c>
      <c r="G62" s="192" t="s">
        <v>25</v>
      </c>
      <c r="H62" s="262">
        <v>20</v>
      </c>
      <c r="I62" s="154">
        <v>10</v>
      </c>
      <c r="J62" s="153">
        <v>20</v>
      </c>
      <c r="K62" s="153">
        <v>10</v>
      </c>
      <c r="L62" s="182"/>
      <c r="M62" s="153"/>
      <c r="N62" s="153"/>
      <c r="O62" s="153">
        <v>20</v>
      </c>
      <c r="P62" s="262">
        <v>2</v>
      </c>
      <c r="Q62" s="153">
        <v>1</v>
      </c>
      <c r="R62" s="153">
        <v>0.3</v>
      </c>
      <c r="S62" s="153">
        <v>0.7</v>
      </c>
      <c r="T62" s="107"/>
    </row>
    <row r="63" spans="1:20" s="58" customFormat="1">
      <c r="A63" s="317"/>
      <c r="B63" s="325"/>
      <c r="C63" s="229">
        <v>3</v>
      </c>
      <c r="D63" s="190" t="s">
        <v>195</v>
      </c>
      <c r="E63" s="314"/>
      <c r="F63" s="330"/>
      <c r="G63" s="192" t="s">
        <v>26</v>
      </c>
      <c r="H63" s="263"/>
      <c r="I63" s="154">
        <v>10</v>
      </c>
      <c r="J63" s="153">
        <v>20</v>
      </c>
      <c r="K63" s="153"/>
      <c r="L63" s="153">
        <v>10</v>
      </c>
      <c r="M63" s="153"/>
      <c r="N63" s="153"/>
      <c r="O63" s="153">
        <v>20</v>
      </c>
      <c r="P63" s="263"/>
      <c r="Q63" s="153">
        <v>1</v>
      </c>
      <c r="R63" s="153">
        <v>0.3</v>
      </c>
      <c r="S63" s="153">
        <v>0.7</v>
      </c>
      <c r="T63" s="107"/>
    </row>
    <row r="64" spans="1:20" s="58" customFormat="1">
      <c r="A64" s="102">
        <v>27</v>
      </c>
      <c r="B64" s="325"/>
      <c r="C64" s="229">
        <v>3</v>
      </c>
      <c r="D64" s="190" t="s">
        <v>319</v>
      </c>
      <c r="E64" s="108" t="s">
        <v>218</v>
      </c>
      <c r="F64" s="109" t="s">
        <v>178</v>
      </c>
      <c r="G64" s="192" t="s">
        <v>26</v>
      </c>
      <c r="H64" s="153">
        <v>10</v>
      </c>
      <c r="I64" s="154">
        <v>10</v>
      </c>
      <c r="J64" s="153">
        <v>15</v>
      </c>
      <c r="K64" s="153">
        <v>10</v>
      </c>
      <c r="L64" s="153"/>
      <c r="M64" s="153"/>
      <c r="N64" s="153"/>
      <c r="O64" s="153">
        <v>15</v>
      </c>
      <c r="P64" s="153">
        <v>1</v>
      </c>
      <c r="Q64" s="153">
        <v>1</v>
      </c>
      <c r="R64" s="153">
        <v>0.5</v>
      </c>
      <c r="S64" s="153">
        <v>0.5</v>
      </c>
      <c r="T64" s="107">
        <v>5</v>
      </c>
    </row>
    <row r="65" spans="1:20" s="58" customFormat="1">
      <c r="A65" s="102">
        <v>28</v>
      </c>
      <c r="B65" s="325"/>
      <c r="C65" s="229">
        <v>3</v>
      </c>
      <c r="D65" s="190" t="s">
        <v>320</v>
      </c>
      <c r="E65" s="108" t="s">
        <v>219</v>
      </c>
      <c r="F65" s="109" t="s">
        <v>178</v>
      </c>
      <c r="G65" s="192" t="s">
        <v>26</v>
      </c>
      <c r="H65" s="153">
        <v>10</v>
      </c>
      <c r="I65" s="154">
        <v>10</v>
      </c>
      <c r="J65" s="153">
        <v>15</v>
      </c>
      <c r="K65" s="153">
        <v>10</v>
      </c>
      <c r="L65" s="153"/>
      <c r="M65" s="153"/>
      <c r="N65" s="153"/>
      <c r="O65" s="153">
        <v>15</v>
      </c>
      <c r="P65" s="153">
        <v>1</v>
      </c>
      <c r="Q65" s="153">
        <v>1</v>
      </c>
      <c r="R65" s="153">
        <v>0.5</v>
      </c>
      <c r="S65" s="153">
        <v>0.5</v>
      </c>
      <c r="T65" s="107">
        <v>5</v>
      </c>
    </row>
    <row r="66" spans="1:20" s="58" customFormat="1" ht="22.5">
      <c r="A66" s="102">
        <v>29</v>
      </c>
      <c r="B66" s="325"/>
      <c r="C66" s="229">
        <v>3</v>
      </c>
      <c r="D66" s="190" t="s">
        <v>196</v>
      </c>
      <c r="E66" s="108" t="s">
        <v>180</v>
      </c>
      <c r="F66" s="109" t="s">
        <v>236</v>
      </c>
      <c r="G66" s="192" t="s">
        <v>26</v>
      </c>
      <c r="H66" s="153">
        <v>10</v>
      </c>
      <c r="I66" s="154">
        <v>10</v>
      </c>
      <c r="J66" s="153">
        <v>30</v>
      </c>
      <c r="K66" s="153">
        <v>10</v>
      </c>
      <c r="L66" s="153"/>
      <c r="M66" s="153"/>
      <c r="N66" s="153"/>
      <c r="O66" s="153">
        <v>30</v>
      </c>
      <c r="P66" s="153">
        <v>2</v>
      </c>
      <c r="Q66" s="153">
        <v>2</v>
      </c>
      <c r="R66" s="153">
        <v>0.8</v>
      </c>
      <c r="S66" s="153">
        <v>1.2</v>
      </c>
      <c r="T66" s="107">
        <v>10</v>
      </c>
    </row>
    <row r="67" spans="1:20" s="58" customFormat="1">
      <c r="A67" s="316">
        <v>30</v>
      </c>
      <c r="B67" s="325"/>
      <c r="C67" s="229">
        <v>3</v>
      </c>
      <c r="D67" s="190" t="s">
        <v>197</v>
      </c>
      <c r="E67" s="313" t="s">
        <v>220</v>
      </c>
      <c r="F67" s="329" t="s">
        <v>40</v>
      </c>
      <c r="G67" s="192" t="s">
        <v>25</v>
      </c>
      <c r="H67" s="262">
        <v>20</v>
      </c>
      <c r="I67" s="154">
        <v>10</v>
      </c>
      <c r="J67" s="153">
        <v>30</v>
      </c>
      <c r="K67" s="153">
        <v>10</v>
      </c>
      <c r="L67" s="183"/>
      <c r="M67" s="153"/>
      <c r="N67" s="153"/>
      <c r="O67" s="153">
        <v>30</v>
      </c>
      <c r="P67" s="262">
        <v>3</v>
      </c>
      <c r="Q67" s="153">
        <v>2</v>
      </c>
      <c r="R67" s="153">
        <v>0.8</v>
      </c>
      <c r="S67" s="153">
        <v>1.2</v>
      </c>
      <c r="T67" s="107">
        <v>10</v>
      </c>
    </row>
    <row r="68" spans="1:20" s="58" customFormat="1">
      <c r="A68" s="317"/>
      <c r="B68" s="325"/>
      <c r="C68" s="229">
        <v>3</v>
      </c>
      <c r="D68" s="190" t="s">
        <v>217</v>
      </c>
      <c r="E68" s="314"/>
      <c r="F68" s="330"/>
      <c r="G68" s="192" t="s">
        <v>26</v>
      </c>
      <c r="H68" s="263"/>
      <c r="I68" s="154">
        <v>10</v>
      </c>
      <c r="J68" s="153">
        <v>15</v>
      </c>
      <c r="K68" s="153"/>
      <c r="L68" s="153">
        <v>10</v>
      </c>
      <c r="M68" s="153"/>
      <c r="N68" s="153"/>
      <c r="O68" s="153">
        <v>15</v>
      </c>
      <c r="P68" s="263"/>
      <c r="Q68" s="153">
        <v>1</v>
      </c>
      <c r="R68" s="153">
        <v>0.5</v>
      </c>
      <c r="S68" s="153">
        <v>0.5</v>
      </c>
      <c r="T68" s="107">
        <v>5</v>
      </c>
    </row>
    <row r="69" spans="1:20" s="58" customFormat="1" ht="22.5">
      <c r="A69" s="102">
        <v>31</v>
      </c>
      <c r="B69" s="325"/>
      <c r="C69" s="229">
        <v>3</v>
      </c>
      <c r="D69" s="190" t="s">
        <v>216</v>
      </c>
      <c r="E69" s="108" t="s">
        <v>250</v>
      </c>
      <c r="F69" s="109" t="s">
        <v>178</v>
      </c>
      <c r="G69" s="192" t="s">
        <v>26</v>
      </c>
      <c r="H69" s="153">
        <v>10</v>
      </c>
      <c r="I69" s="154">
        <v>10</v>
      </c>
      <c r="J69" s="153">
        <v>25</v>
      </c>
      <c r="K69" s="153">
        <v>10</v>
      </c>
      <c r="L69" s="153"/>
      <c r="M69" s="153"/>
      <c r="N69" s="153"/>
      <c r="O69" s="153">
        <v>25</v>
      </c>
      <c r="P69" s="153">
        <v>2</v>
      </c>
      <c r="Q69" s="153">
        <v>2</v>
      </c>
      <c r="R69" s="153">
        <v>1</v>
      </c>
      <c r="S69" s="153">
        <v>1</v>
      </c>
      <c r="T69" s="107">
        <v>15</v>
      </c>
    </row>
    <row r="70" spans="1:20" s="58" customFormat="1">
      <c r="A70" s="135">
        <v>32</v>
      </c>
      <c r="B70" s="325"/>
      <c r="C70" s="229">
        <v>3</v>
      </c>
      <c r="D70" s="191" t="s">
        <v>269</v>
      </c>
      <c r="E70" s="149" t="s">
        <v>225</v>
      </c>
      <c r="F70" s="109" t="s">
        <v>178</v>
      </c>
      <c r="G70" s="129" t="s">
        <v>26</v>
      </c>
      <c r="H70" s="151">
        <v>10</v>
      </c>
      <c r="I70" s="147">
        <v>10</v>
      </c>
      <c r="J70" s="107">
        <v>15</v>
      </c>
      <c r="K70" s="107">
        <v>10</v>
      </c>
      <c r="L70" s="107"/>
      <c r="M70" s="107"/>
      <c r="N70" s="107"/>
      <c r="O70" s="107">
        <v>15</v>
      </c>
      <c r="P70" s="151">
        <v>1</v>
      </c>
      <c r="Q70" s="107">
        <v>1</v>
      </c>
      <c r="R70" s="107">
        <v>0.5</v>
      </c>
      <c r="S70" s="107">
        <v>0.5</v>
      </c>
      <c r="T70" s="107">
        <v>5</v>
      </c>
    </row>
    <row r="71" spans="1:20" s="58" customFormat="1">
      <c r="A71" s="95">
        <v>33</v>
      </c>
      <c r="B71" s="325"/>
      <c r="C71" s="229">
        <v>3</v>
      </c>
      <c r="D71" s="190" t="s">
        <v>294</v>
      </c>
      <c r="E71" s="142" t="s">
        <v>221</v>
      </c>
      <c r="F71" s="144" t="s">
        <v>236</v>
      </c>
      <c r="G71" s="193" t="s">
        <v>26</v>
      </c>
      <c r="H71" s="140">
        <v>10</v>
      </c>
      <c r="I71" s="152">
        <v>10</v>
      </c>
      <c r="J71" s="140">
        <v>15</v>
      </c>
      <c r="K71" s="140">
        <v>10</v>
      </c>
      <c r="L71" s="140"/>
      <c r="M71" s="140"/>
      <c r="N71" s="140"/>
      <c r="O71" s="140">
        <v>15</v>
      </c>
      <c r="P71" s="140">
        <v>1</v>
      </c>
      <c r="Q71" s="140">
        <v>1</v>
      </c>
      <c r="R71" s="140">
        <v>0.5</v>
      </c>
      <c r="S71" s="140">
        <v>0.5</v>
      </c>
      <c r="T71" s="150">
        <v>5</v>
      </c>
    </row>
    <row r="72" spans="1:20">
      <c r="A72" s="110"/>
      <c r="B72" s="325"/>
      <c r="C72" s="430" t="s">
        <v>65</v>
      </c>
      <c r="D72" s="431"/>
      <c r="E72" s="431"/>
      <c r="F72" s="431"/>
      <c r="G72" s="432"/>
      <c r="H72" s="111">
        <f>SUM(H51:H71)</f>
        <v>280</v>
      </c>
      <c r="I72" s="112">
        <f>SUM(I51:I71)</f>
        <v>280</v>
      </c>
      <c r="J72" s="111">
        <f>SUM(J51:J71)</f>
        <v>460</v>
      </c>
      <c r="K72" s="111">
        <f>SUM(K51:K71)</f>
        <v>125</v>
      </c>
      <c r="L72" s="111">
        <f>SUM(L51:L71)</f>
        <v>155</v>
      </c>
      <c r="M72" s="111">
        <f>SUM(M51:M59,M83,M84)</f>
        <v>0</v>
      </c>
      <c r="N72" s="111">
        <f>SUM(N51:N59,N83,N84)</f>
        <v>0</v>
      </c>
      <c r="O72" s="111">
        <f t="shared" ref="O72:T72" si="0">SUM(O51:O71)</f>
        <v>460</v>
      </c>
      <c r="P72" s="111">
        <f t="shared" si="0"/>
        <v>30</v>
      </c>
      <c r="Q72" s="111">
        <f t="shared" si="0"/>
        <v>30</v>
      </c>
      <c r="R72" s="111">
        <f t="shared" si="0"/>
        <v>12.8</v>
      </c>
      <c r="S72" s="111">
        <f t="shared" si="0"/>
        <v>17.199999999999996</v>
      </c>
      <c r="T72" s="184">
        <f t="shared" si="0"/>
        <v>75</v>
      </c>
    </row>
    <row r="73" spans="1:20" s="58" customFormat="1" ht="22.5">
      <c r="A73" s="96">
        <v>34</v>
      </c>
      <c r="B73" s="325"/>
      <c r="C73" s="229">
        <v>4</v>
      </c>
      <c r="D73" s="190" t="s">
        <v>293</v>
      </c>
      <c r="E73" s="143" t="s">
        <v>222</v>
      </c>
      <c r="F73" s="206" t="s">
        <v>236</v>
      </c>
      <c r="G73" s="153" t="s">
        <v>26</v>
      </c>
      <c r="H73" s="141">
        <v>10</v>
      </c>
      <c r="I73" s="146">
        <v>10</v>
      </c>
      <c r="J73" s="153">
        <v>15</v>
      </c>
      <c r="K73" s="153"/>
      <c r="L73" s="153">
        <v>10</v>
      </c>
      <c r="M73" s="153"/>
      <c r="N73" s="153"/>
      <c r="O73" s="153">
        <v>15</v>
      </c>
      <c r="P73" s="141">
        <v>1</v>
      </c>
      <c r="Q73" s="153">
        <v>1</v>
      </c>
      <c r="R73" s="153">
        <v>0.4</v>
      </c>
      <c r="S73" s="153">
        <v>0.6</v>
      </c>
      <c r="T73" s="107"/>
    </row>
    <row r="74" spans="1:20" s="58" customFormat="1">
      <c r="A74" s="316">
        <v>35</v>
      </c>
      <c r="B74" s="325"/>
      <c r="C74" s="229">
        <v>4</v>
      </c>
      <c r="D74" s="190" t="s">
        <v>229</v>
      </c>
      <c r="E74" s="313" t="s">
        <v>251</v>
      </c>
      <c r="F74" s="311" t="s">
        <v>46</v>
      </c>
      <c r="G74" s="113" t="s">
        <v>25</v>
      </c>
      <c r="H74" s="262">
        <v>20</v>
      </c>
      <c r="I74" s="146">
        <v>10</v>
      </c>
      <c r="J74" s="153">
        <v>30</v>
      </c>
      <c r="K74" s="153">
        <v>10</v>
      </c>
      <c r="L74" s="182"/>
      <c r="M74" s="153"/>
      <c r="N74" s="153"/>
      <c r="O74" s="153">
        <v>30</v>
      </c>
      <c r="P74" s="262">
        <v>3</v>
      </c>
      <c r="Q74" s="153">
        <v>2</v>
      </c>
      <c r="R74" s="153">
        <v>0.5</v>
      </c>
      <c r="S74" s="153">
        <v>1.5</v>
      </c>
      <c r="T74" s="107"/>
    </row>
    <row r="75" spans="1:20" s="58" customFormat="1">
      <c r="A75" s="317"/>
      <c r="B75" s="325"/>
      <c r="C75" s="229">
        <v>4</v>
      </c>
      <c r="D75" s="190" t="s">
        <v>198</v>
      </c>
      <c r="E75" s="314"/>
      <c r="F75" s="312"/>
      <c r="G75" s="113" t="s">
        <v>26</v>
      </c>
      <c r="H75" s="263"/>
      <c r="I75" s="146">
        <v>10</v>
      </c>
      <c r="J75" s="153">
        <v>15</v>
      </c>
      <c r="K75" s="153"/>
      <c r="L75" s="153">
        <v>10</v>
      </c>
      <c r="M75" s="153"/>
      <c r="N75" s="153"/>
      <c r="O75" s="153">
        <v>15</v>
      </c>
      <c r="P75" s="263"/>
      <c r="Q75" s="153">
        <v>1</v>
      </c>
      <c r="R75" s="153">
        <v>0.5</v>
      </c>
      <c r="S75" s="153">
        <v>0.5</v>
      </c>
      <c r="T75" s="107">
        <v>5</v>
      </c>
    </row>
    <row r="76" spans="1:20" s="58" customFormat="1">
      <c r="A76" s="316">
        <v>36</v>
      </c>
      <c r="B76" s="325"/>
      <c r="C76" s="229">
        <v>4</v>
      </c>
      <c r="D76" s="191" t="s">
        <v>270</v>
      </c>
      <c r="E76" s="277" t="s">
        <v>83</v>
      </c>
      <c r="F76" s="278" t="s">
        <v>70</v>
      </c>
      <c r="G76" s="155" t="s">
        <v>22</v>
      </c>
      <c r="H76" s="279">
        <v>30</v>
      </c>
      <c r="I76" s="210">
        <v>15</v>
      </c>
      <c r="J76" s="185">
        <v>10</v>
      </c>
      <c r="K76" s="185">
        <v>15</v>
      </c>
      <c r="L76" s="185"/>
      <c r="M76" s="185"/>
      <c r="N76" s="185"/>
      <c r="O76" s="185">
        <v>10</v>
      </c>
      <c r="P76" s="274">
        <v>3</v>
      </c>
      <c r="Q76" s="185">
        <v>1</v>
      </c>
      <c r="R76" s="185">
        <v>0.6</v>
      </c>
      <c r="S76" s="185">
        <v>0.4</v>
      </c>
      <c r="T76" s="194"/>
    </row>
    <row r="77" spans="1:20" s="58" customFormat="1">
      <c r="A77" s="317"/>
      <c r="B77" s="325"/>
      <c r="C77" s="229">
        <v>4</v>
      </c>
      <c r="D77" s="191" t="s">
        <v>271</v>
      </c>
      <c r="E77" s="277"/>
      <c r="F77" s="278"/>
      <c r="G77" s="155" t="s">
        <v>26</v>
      </c>
      <c r="H77" s="279"/>
      <c r="I77" s="210">
        <v>15</v>
      </c>
      <c r="J77" s="185">
        <v>35</v>
      </c>
      <c r="K77" s="185"/>
      <c r="L77" s="185">
        <v>15</v>
      </c>
      <c r="M77" s="185"/>
      <c r="N77" s="185"/>
      <c r="O77" s="185">
        <v>35</v>
      </c>
      <c r="P77" s="275"/>
      <c r="Q77" s="185">
        <v>2</v>
      </c>
      <c r="R77" s="185">
        <v>0.6</v>
      </c>
      <c r="S77" s="185">
        <v>1.4</v>
      </c>
      <c r="T77" s="194"/>
    </row>
    <row r="78" spans="1:20">
      <c r="A78" s="318">
        <v>37</v>
      </c>
      <c r="B78" s="325"/>
      <c r="C78" s="229">
        <v>4</v>
      </c>
      <c r="D78" s="191" t="s">
        <v>272</v>
      </c>
      <c r="E78" s="277" t="s">
        <v>253</v>
      </c>
      <c r="F78" s="278" t="s">
        <v>70</v>
      </c>
      <c r="G78" s="155" t="s">
        <v>22</v>
      </c>
      <c r="H78" s="279">
        <v>30</v>
      </c>
      <c r="I78" s="210">
        <v>15</v>
      </c>
      <c r="J78" s="185">
        <v>10</v>
      </c>
      <c r="K78" s="185">
        <v>15</v>
      </c>
      <c r="L78" s="185"/>
      <c r="M78" s="185"/>
      <c r="N78" s="185"/>
      <c r="O78" s="185">
        <v>10</v>
      </c>
      <c r="P78" s="275"/>
      <c r="Q78" s="185">
        <v>1</v>
      </c>
      <c r="R78" s="185">
        <v>0.6</v>
      </c>
      <c r="S78" s="185">
        <v>0.4</v>
      </c>
      <c r="T78" s="194"/>
    </row>
    <row r="79" spans="1:20">
      <c r="A79" s="319"/>
      <c r="B79" s="325"/>
      <c r="C79" s="229">
        <v>4</v>
      </c>
      <c r="D79" s="191" t="s">
        <v>273</v>
      </c>
      <c r="E79" s="277"/>
      <c r="F79" s="278"/>
      <c r="G79" s="155" t="s">
        <v>26</v>
      </c>
      <c r="H79" s="279"/>
      <c r="I79" s="210">
        <v>15</v>
      </c>
      <c r="J79" s="185">
        <v>35</v>
      </c>
      <c r="K79" s="185"/>
      <c r="L79" s="185">
        <v>15</v>
      </c>
      <c r="M79" s="185"/>
      <c r="N79" s="185"/>
      <c r="O79" s="185">
        <v>35</v>
      </c>
      <c r="P79" s="276"/>
      <c r="Q79" s="185">
        <v>2</v>
      </c>
      <c r="R79" s="185">
        <v>0.6</v>
      </c>
      <c r="S79" s="185">
        <v>1.4</v>
      </c>
      <c r="T79" s="194"/>
    </row>
    <row r="80" spans="1:20">
      <c r="A80" s="115">
        <v>38</v>
      </c>
      <c r="B80" s="325"/>
      <c r="C80" s="229">
        <v>4</v>
      </c>
      <c r="D80" s="190" t="s">
        <v>230</v>
      </c>
      <c r="E80" s="108" t="s">
        <v>177</v>
      </c>
      <c r="F80" s="206" t="s">
        <v>35</v>
      </c>
      <c r="G80" s="153" t="s">
        <v>26</v>
      </c>
      <c r="H80" s="153">
        <v>15</v>
      </c>
      <c r="I80" s="101">
        <v>15</v>
      </c>
      <c r="J80" s="153">
        <v>40</v>
      </c>
      <c r="K80" s="153"/>
      <c r="L80" s="153">
        <v>15</v>
      </c>
      <c r="M80" s="153"/>
      <c r="N80" s="153"/>
      <c r="O80" s="153">
        <v>40</v>
      </c>
      <c r="P80" s="153">
        <v>2</v>
      </c>
      <c r="Q80" s="153">
        <v>2</v>
      </c>
      <c r="R80" s="153">
        <v>0.5</v>
      </c>
      <c r="S80" s="153">
        <v>1.5</v>
      </c>
      <c r="T80" s="107"/>
    </row>
    <row r="81" spans="1:20" s="58" customFormat="1" ht="33.75">
      <c r="A81" s="96">
        <v>39</v>
      </c>
      <c r="B81" s="325"/>
      <c r="C81" s="229">
        <v>4</v>
      </c>
      <c r="D81" s="190" t="s">
        <v>317</v>
      </c>
      <c r="E81" s="143" t="s">
        <v>167</v>
      </c>
      <c r="F81" s="206" t="s">
        <v>236</v>
      </c>
      <c r="G81" s="153" t="s">
        <v>26</v>
      </c>
      <c r="H81" s="141">
        <v>10</v>
      </c>
      <c r="I81" s="146">
        <v>10</v>
      </c>
      <c r="J81" s="153">
        <v>35</v>
      </c>
      <c r="K81" s="153">
        <v>10</v>
      </c>
      <c r="L81" s="153"/>
      <c r="M81" s="153"/>
      <c r="N81" s="153"/>
      <c r="O81" s="153">
        <v>35</v>
      </c>
      <c r="P81" s="141">
        <v>2</v>
      </c>
      <c r="Q81" s="153">
        <v>2</v>
      </c>
      <c r="R81" s="153">
        <v>0.6</v>
      </c>
      <c r="S81" s="153">
        <v>0.4</v>
      </c>
      <c r="T81" s="107">
        <v>5</v>
      </c>
    </row>
    <row r="82" spans="1:20" s="58" customFormat="1" ht="22.5">
      <c r="A82" s="138">
        <v>40</v>
      </c>
      <c r="B82" s="325"/>
      <c r="C82" s="229">
        <v>4</v>
      </c>
      <c r="D82" s="191" t="s">
        <v>274</v>
      </c>
      <c r="E82" s="108" t="s">
        <v>90</v>
      </c>
      <c r="F82" s="206" t="s">
        <v>53</v>
      </c>
      <c r="G82" s="153" t="s">
        <v>26</v>
      </c>
      <c r="H82" s="153">
        <v>15</v>
      </c>
      <c r="I82" s="101">
        <v>15</v>
      </c>
      <c r="J82" s="153">
        <v>30</v>
      </c>
      <c r="K82" s="153"/>
      <c r="L82" s="153">
        <v>15</v>
      </c>
      <c r="M82" s="153"/>
      <c r="N82" s="153"/>
      <c r="O82" s="153">
        <v>30</v>
      </c>
      <c r="P82" s="153">
        <v>2</v>
      </c>
      <c r="Q82" s="153">
        <v>2</v>
      </c>
      <c r="R82" s="153">
        <v>0.8</v>
      </c>
      <c r="S82" s="153">
        <v>1.2</v>
      </c>
      <c r="T82" s="107">
        <v>5</v>
      </c>
    </row>
    <row r="83" spans="1:20" s="58" customFormat="1">
      <c r="A83" s="320">
        <v>41</v>
      </c>
      <c r="B83" s="325"/>
      <c r="C83" s="229">
        <v>4</v>
      </c>
      <c r="D83" s="191" t="s">
        <v>275</v>
      </c>
      <c r="E83" s="313" t="s">
        <v>64</v>
      </c>
      <c r="F83" s="311" t="s">
        <v>63</v>
      </c>
      <c r="G83" s="153" t="s">
        <v>22</v>
      </c>
      <c r="H83" s="262">
        <v>25</v>
      </c>
      <c r="I83" s="101">
        <v>10</v>
      </c>
      <c r="J83" s="153">
        <v>20</v>
      </c>
      <c r="K83" s="153">
        <v>10</v>
      </c>
      <c r="L83" s="153"/>
      <c r="M83" s="153"/>
      <c r="N83" s="153"/>
      <c r="O83" s="153">
        <v>20</v>
      </c>
      <c r="P83" s="262">
        <v>2</v>
      </c>
      <c r="Q83" s="153">
        <v>1</v>
      </c>
      <c r="R83" s="153">
        <v>0.3</v>
      </c>
      <c r="S83" s="153">
        <v>0.7</v>
      </c>
      <c r="T83" s="107"/>
    </row>
    <row r="84" spans="1:20" s="58" customFormat="1">
      <c r="A84" s="317"/>
      <c r="B84" s="325"/>
      <c r="C84" s="229">
        <v>4</v>
      </c>
      <c r="D84" s="191" t="s">
        <v>276</v>
      </c>
      <c r="E84" s="314"/>
      <c r="F84" s="312"/>
      <c r="G84" s="153" t="s">
        <v>26</v>
      </c>
      <c r="H84" s="263"/>
      <c r="I84" s="101">
        <v>15</v>
      </c>
      <c r="J84" s="153">
        <v>15</v>
      </c>
      <c r="K84" s="153"/>
      <c r="L84" s="153">
        <v>15</v>
      </c>
      <c r="M84" s="153"/>
      <c r="N84" s="153"/>
      <c r="O84" s="153">
        <v>15</v>
      </c>
      <c r="P84" s="263"/>
      <c r="Q84" s="153">
        <v>1</v>
      </c>
      <c r="R84" s="153">
        <v>0.5</v>
      </c>
      <c r="S84" s="153">
        <v>0.5</v>
      </c>
      <c r="T84" s="107"/>
    </row>
    <row r="85" spans="1:20" s="84" customFormat="1">
      <c r="A85" s="116">
        <v>42</v>
      </c>
      <c r="B85" s="325"/>
      <c r="C85" s="229">
        <v>4</v>
      </c>
      <c r="D85" s="190" t="s">
        <v>199</v>
      </c>
      <c r="E85" s="195" t="s">
        <v>66</v>
      </c>
      <c r="F85" s="206" t="s">
        <v>40</v>
      </c>
      <c r="G85" s="113" t="s">
        <v>26</v>
      </c>
      <c r="H85" s="153">
        <v>30</v>
      </c>
      <c r="I85" s="101">
        <v>30</v>
      </c>
      <c r="J85" s="153">
        <v>20</v>
      </c>
      <c r="K85" s="153"/>
      <c r="L85" s="153">
        <v>30</v>
      </c>
      <c r="M85" s="153"/>
      <c r="N85" s="153"/>
      <c r="O85" s="153">
        <v>20</v>
      </c>
      <c r="P85" s="153">
        <v>2</v>
      </c>
      <c r="Q85" s="153">
        <v>2</v>
      </c>
      <c r="R85" s="153">
        <v>1.2</v>
      </c>
      <c r="S85" s="153">
        <v>0.8</v>
      </c>
      <c r="T85" s="107"/>
    </row>
    <row r="86" spans="1:20" s="84" customFormat="1">
      <c r="A86" s="321">
        <v>43</v>
      </c>
      <c r="B86" s="325"/>
      <c r="C86" s="229">
        <v>4</v>
      </c>
      <c r="D86" s="190" t="s">
        <v>232</v>
      </c>
      <c r="E86" s="313" t="s">
        <v>56</v>
      </c>
      <c r="F86" s="311" t="s">
        <v>53</v>
      </c>
      <c r="G86" s="153" t="s">
        <v>25</v>
      </c>
      <c r="H86" s="262">
        <v>25</v>
      </c>
      <c r="I86" s="101">
        <v>15</v>
      </c>
      <c r="J86" s="153">
        <v>35</v>
      </c>
      <c r="K86" s="153">
        <v>15</v>
      </c>
      <c r="L86" s="153"/>
      <c r="M86" s="153"/>
      <c r="N86" s="153"/>
      <c r="O86" s="153">
        <v>35</v>
      </c>
      <c r="P86" s="309">
        <v>4</v>
      </c>
      <c r="Q86" s="153">
        <v>2</v>
      </c>
      <c r="R86" s="153">
        <v>0.6</v>
      </c>
      <c r="S86" s="153">
        <v>1.4</v>
      </c>
      <c r="T86" s="107"/>
    </row>
    <row r="87" spans="1:20" s="84" customFormat="1">
      <c r="A87" s="322"/>
      <c r="B87" s="325"/>
      <c r="C87" s="229">
        <v>4</v>
      </c>
      <c r="D87" s="190" t="s">
        <v>233</v>
      </c>
      <c r="E87" s="314"/>
      <c r="F87" s="312"/>
      <c r="G87" s="153" t="s">
        <v>26</v>
      </c>
      <c r="H87" s="263"/>
      <c r="I87" s="101">
        <v>10</v>
      </c>
      <c r="J87" s="153">
        <v>30</v>
      </c>
      <c r="K87" s="153"/>
      <c r="L87" s="153">
        <v>10</v>
      </c>
      <c r="M87" s="153"/>
      <c r="N87" s="153"/>
      <c r="O87" s="153">
        <v>30</v>
      </c>
      <c r="P87" s="310"/>
      <c r="Q87" s="153">
        <v>2</v>
      </c>
      <c r="R87" s="153">
        <v>0.8</v>
      </c>
      <c r="S87" s="153">
        <v>1.2</v>
      </c>
      <c r="T87" s="107">
        <v>10</v>
      </c>
    </row>
    <row r="88" spans="1:20" s="84" customFormat="1">
      <c r="A88" s="116">
        <v>44</v>
      </c>
      <c r="B88" s="325"/>
      <c r="C88" s="229">
        <v>4</v>
      </c>
      <c r="D88" s="190" t="s">
        <v>68</v>
      </c>
      <c r="E88" s="108" t="s">
        <v>42</v>
      </c>
      <c r="F88" s="206" t="s">
        <v>32</v>
      </c>
      <c r="G88" s="153" t="s">
        <v>26</v>
      </c>
      <c r="H88" s="153">
        <v>30</v>
      </c>
      <c r="I88" s="101">
        <v>30</v>
      </c>
      <c r="J88" s="153">
        <v>20</v>
      </c>
      <c r="K88" s="153"/>
      <c r="L88" s="153">
        <v>30</v>
      </c>
      <c r="M88" s="153"/>
      <c r="N88" s="153"/>
      <c r="O88" s="153">
        <v>20</v>
      </c>
      <c r="P88" s="153">
        <v>2</v>
      </c>
      <c r="Q88" s="153">
        <v>2</v>
      </c>
      <c r="R88" s="153">
        <v>1.2</v>
      </c>
      <c r="S88" s="153">
        <v>0.8</v>
      </c>
      <c r="T88" s="107"/>
    </row>
    <row r="89" spans="1:20" s="84" customFormat="1">
      <c r="A89" s="116">
        <v>45</v>
      </c>
      <c r="B89" s="325"/>
      <c r="C89" s="229">
        <v>4</v>
      </c>
      <c r="D89" s="190" t="s">
        <v>200</v>
      </c>
      <c r="E89" s="108" t="s">
        <v>69</v>
      </c>
      <c r="F89" s="206" t="s">
        <v>161</v>
      </c>
      <c r="G89" s="153" t="s">
        <v>26</v>
      </c>
      <c r="H89" s="153">
        <v>15</v>
      </c>
      <c r="I89" s="101">
        <v>15</v>
      </c>
      <c r="J89" s="153">
        <v>15</v>
      </c>
      <c r="K89" s="153"/>
      <c r="L89" s="153"/>
      <c r="M89" s="153"/>
      <c r="N89" s="153">
        <v>15</v>
      </c>
      <c r="O89" s="153">
        <v>15</v>
      </c>
      <c r="P89" s="153">
        <v>1</v>
      </c>
      <c r="Q89" s="153">
        <v>1</v>
      </c>
      <c r="R89" s="153">
        <v>0.5</v>
      </c>
      <c r="S89" s="153">
        <v>0.5</v>
      </c>
      <c r="T89" s="107"/>
    </row>
    <row r="90" spans="1:20" s="84" customFormat="1" ht="23.25" customHeight="1">
      <c r="A90" s="116">
        <v>46</v>
      </c>
      <c r="B90" s="325"/>
      <c r="C90" s="229">
        <v>4</v>
      </c>
      <c r="D90" s="190" t="s">
        <v>223</v>
      </c>
      <c r="E90" s="108" t="s">
        <v>172</v>
      </c>
      <c r="F90" s="206" t="s">
        <v>71</v>
      </c>
      <c r="G90" s="153" t="s">
        <v>26</v>
      </c>
      <c r="H90" s="153">
        <v>60</v>
      </c>
      <c r="I90" s="154">
        <v>60</v>
      </c>
      <c r="J90" s="153">
        <v>30</v>
      </c>
      <c r="K90" s="153"/>
      <c r="L90" s="153"/>
      <c r="M90" s="153">
        <v>60</v>
      </c>
      <c r="N90" s="153"/>
      <c r="O90" s="153">
        <v>30</v>
      </c>
      <c r="P90" s="153">
        <v>3</v>
      </c>
      <c r="Q90" s="153">
        <v>3</v>
      </c>
      <c r="R90" s="153">
        <v>2</v>
      </c>
      <c r="S90" s="153">
        <v>1</v>
      </c>
      <c r="T90" s="107"/>
    </row>
    <row r="91" spans="1:20" s="84" customFormat="1">
      <c r="A91" s="116">
        <v>47</v>
      </c>
      <c r="B91" s="325"/>
      <c r="C91" s="229">
        <v>4</v>
      </c>
      <c r="D91" s="190" t="s">
        <v>224</v>
      </c>
      <c r="E91" s="108" t="s">
        <v>183</v>
      </c>
      <c r="F91" s="206" t="s">
        <v>71</v>
      </c>
      <c r="G91" s="153" t="s">
        <v>26</v>
      </c>
      <c r="H91" s="153">
        <v>60</v>
      </c>
      <c r="I91" s="154">
        <v>60</v>
      </c>
      <c r="J91" s="153">
        <v>30</v>
      </c>
      <c r="K91" s="153"/>
      <c r="L91" s="153"/>
      <c r="M91" s="153">
        <v>60</v>
      </c>
      <c r="N91" s="153"/>
      <c r="O91" s="153">
        <v>30</v>
      </c>
      <c r="P91" s="153">
        <v>3</v>
      </c>
      <c r="Q91" s="153">
        <v>3</v>
      </c>
      <c r="R91" s="153">
        <v>2</v>
      </c>
      <c r="S91" s="153">
        <v>1</v>
      </c>
      <c r="T91" s="107"/>
    </row>
    <row r="92" spans="1:20" s="84" customFormat="1">
      <c r="A92" s="117"/>
      <c r="B92" s="324"/>
      <c r="C92" s="433" t="s">
        <v>72</v>
      </c>
      <c r="D92" s="434"/>
      <c r="E92" s="434"/>
      <c r="F92" s="434"/>
      <c r="G92" s="435"/>
      <c r="H92" s="118">
        <f>SUM(H73:H91)-20</f>
        <v>355</v>
      </c>
      <c r="I92" s="118">
        <f>SUM(I73:I91)-20</f>
        <v>355</v>
      </c>
      <c r="J92" s="118">
        <f>SUM(J73:J91)-55</f>
        <v>415</v>
      </c>
      <c r="K92" s="118">
        <f>SUM(K73:K91)-10</f>
        <v>65</v>
      </c>
      <c r="L92" s="118">
        <f>SUM(L73:L91)-10</f>
        <v>155</v>
      </c>
      <c r="M92" s="118">
        <f>SUM(M73:M91)</f>
        <v>120</v>
      </c>
      <c r="N92" s="118">
        <f>SUM(N73:N91)</f>
        <v>15</v>
      </c>
      <c r="O92" s="118">
        <f>SUM(O73:O91)-55</f>
        <v>415</v>
      </c>
      <c r="P92" s="118">
        <v>30</v>
      </c>
      <c r="Q92" s="118">
        <f>SUM(Q73:Q91)-3</f>
        <v>30</v>
      </c>
      <c r="R92" s="118">
        <f>SUM(R73:R91)-0.8</f>
        <v>14</v>
      </c>
      <c r="S92" s="118">
        <f>SUM(S73:S91)-2.2</f>
        <v>15.000000000000004</v>
      </c>
      <c r="T92" s="179">
        <f>SUM(T73:T90)</f>
        <v>25</v>
      </c>
    </row>
    <row r="93" spans="1:20">
      <c r="A93" s="344" t="s">
        <v>73</v>
      </c>
      <c r="B93" s="344"/>
      <c r="C93" s="344"/>
      <c r="D93" s="344"/>
      <c r="E93" s="344"/>
      <c r="F93" s="344"/>
      <c r="G93" s="344"/>
      <c r="H93" s="119">
        <f t="shared" ref="H93:P93" si="1">SUM(H72,H92)</f>
        <v>635</v>
      </c>
      <c r="I93" s="119">
        <f t="shared" si="1"/>
        <v>635</v>
      </c>
      <c r="J93" s="119">
        <f t="shared" si="1"/>
        <v>875</v>
      </c>
      <c r="K93" s="119">
        <f t="shared" si="1"/>
        <v>190</v>
      </c>
      <c r="L93" s="119">
        <f t="shared" si="1"/>
        <v>310</v>
      </c>
      <c r="M93" s="119">
        <f t="shared" si="1"/>
        <v>120</v>
      </c>
      <c r="N93" s="119">
        <f t="shared" si="1"/>
        <v>15</v>
      </c>
      <c r="O93" s="119">
        <f t="shared" si="1"/>
        <v>875</v>
      </c>
      <c r="P93" s="119">
        <f t="shared" si="1"/>
        <v>60</v>
      </c>
      <c r="Q93" s="119">
        <v>60</v>
      </c>
      <c r="R93" s="119">
        <f>SUM(R72,R92)</f>
        <v>26.8</v>
      </c>
      <c r="S93" s="119">
        <f>SUM(S72,S92)</f>
        <v>32.200000000000003</v>
      </c>
      <c r="T93" s="119">
        <f>SUM(T72,T92)</f>
        <v>100</v>
      </c>
    </row>
    <row r="94" spans="1:20" s="84" customFormat="1">
      <c r="A94" s="116">
        <v>48</v>
      </c>
      <c r="B94" s="331" t="s">
        <v>74</v>
      </c>
      <c r="C94" s="229">
        <v>5</v>
      </c>
      <c r="D94" s="190" t="s">
        <v>201</v>
      </c>
      <c r="E94" s="108" t="s">
        <v>75</v>
      </c>
      <c r="F94" s="109" t="s">
        <v>49</v>
      </c>
      <c r="G94" s="192" t="s">
        <v>22</v>
      </c>
      <c r="H94" s="153">
        <v>10</v>
      </c>
      <c r="I94" s="101">
        <v>10</v>
      </c>
      <c r="J94" s="153">
        <v>15</v>
      </c>
      <c r="K94" s="153">
        <v>10</v>
      </c>
      <c r="L94" s="153"/>
      <c r="M94" s="153"/>
      <c r="N94" s="153"/>
      <c r="O94" s="153">
        <v>15</v>
      </c>
      <c r="P94" s="153">
        <v>1</v>
      </c>
      <c r="Q94" s="153">
        <v>1</v>
      </c>
      <c r="R94" s="153">
        <v>0.4</v>
      </c>
      <c r="S94" s="153">
        <v>0.6</v>
      </c>
      <c r="T94" s="123"/>
    </row>
    <row r="95" spans="1:20" s="84" customFormat="1" ht="22.5">
      <c r="A95" s="136">
        <v>49</v>
      </c>
      <c r="B95" s="331"/>
      <c r="C95" s="229">
        <v>5</v>
      </c>
      <c r="D95" s="190" t="s">
        <v>318</v>
      </c>
      <c r="E95" s="143" t="s">
        <v>80</v>
      </c>
      <c r="F95" s="145" t="s">
        <v>35</v>
      </c>
      <c r="G95" s="192" t="s">
        <v>25</v>
      </c>
      <c r="H95" s="141">
        <v>15</v>
      </c>
      <c r="I95" s="146">
        <v>15</v>
      </c>
      <c r="J95" s="153">
        <v>50</v>
      </c>
      <c r="K95" s="153">
        <v>15</v>
      </c>
      <c r="L95" s="153"/>
      <c r="M95" s="153"/>
      <c r="N95" s="153"/>
      <c r="O95" s="153">
        <v>50</v>
      </c>
      <c r="P95" s="141">
        <v>3</v>
      </c>
      <c r="Q95" s="153">
        <v>3</v>
      </c>
      <c r="R95" s="153">
        <v>1</v>
      </c>
      <c r="S95" s="153">
        <v>2</v>
      </c>
      <c r="T95" s="107">
        <v>10</v>
      </c>
    </row>
    <row r="96" spans="1:20" s="81" customFormat="1">
      <c r="A96" s="316">
        <v>50</v>
      </c>
      <c r="B96" s="331"/>
      <c r="C96" s="229">
        <v>5</v>
      </c>
      <c r="D96" s="190" t="s">
        <v>202</v>
      </c>
      <c r="E96" s="313" t="s">
        <v>168</v>
      </c>
      <c r="F96" s="329" t="s">
        <v>46</v>
      </c>
      <c r="G96" s="192" t="s">
        <v>25</v>
      </c>
      <c r="H96" s="262">
        <v>20</v>
      </c>
      <c r="I96" s="154">
        <v>10</v>
      </c>
      <c r="J96" s="153">
        <v>30</v>
      </c>
      <c r="K96" s="153">
        <v>10</v>
      </c>
      <c r="L96" s="186"/>
      <c r="M96" s="153"/>
      <c r="N96" s="153"/>
      <c r="O96" s="153">
        <v>30</v>
      </c>
      <c r="P96" s="262">
        <v>3</v>
      </c>
      <c r="Q96" s="153">
        <v>2</v>
      </c>
      <c r="R96" s="153">
        <v>0.8</v>
      </c>
      <c r="S96" s="153">
        <v>1.2</v>
      </c>
      <c r="T96" s="107">
        <v>10</v>
      </c>
    </row>
    <row r="97" spans="1:20" s="81" customFormat="1">
      <c r="A97" s="317"/>
      <c r="B97" s="331"/>
      <c r="C97" s="229">
        <v>5</v>
      </c>
      <c r="D97" s="190" t="s">
        <v>203</v>
      </c>
      <c r="E97" s="314"/>
      <c r="F97" s="330"/>
      <c r="G97" s="192" t="s">
        <v>26</v>
      </c>
      <c r="H97" s="263"/>
      <c r="I97" s="154">
        <v>10</v>
      </c>
      <c r="J97" s="153">
        <v>15</v>
      </c>
      <c r="K97" s="153"/>
      <c r="L97" s="153">
        <v>10</v>
      </c>
      <c r="M97" s="153"/>
      <c r="N97" s="153"/>
      <c r="O97" s="153">
        <v>15</v>
      </c>
      <c r="P97" s="263"/>
      <c r="Q97" s="153">
        <v>1</v>
      </c>
      <c r="R97" s="153">
        <v>0.4</v>
      </c>
      <c r="S97" s="153">
        <v>0.6</v>
      </c>
      <c r="T97" s="107"/>
    </row>
    <row r="98" spans="1:20" s="81" customFormat="1">
      <c r="A98" s="316">
        <v>51</v>
      </c>
      <c r="B98" s="331"/>
      <c r="C98" s="229">
        <v>5</v>
      </c>
      <c r="D98" s="190" t="s">
        <v>204</v>
      </c>
      <c r="E98" s="313" t="s">
        <v>169</v>
      </c>
      <c r="F98" s="329" t="s">
        <v>46</v>
      </c>
      <c r="G98" s="192" t="s">
        <v>25</v>
      </c>
      <c r="H98" s="262">
        <v>20</v>
      </c>
      <c r="I98" s="154">
        <v>10</v>
      </c>
      <c r="J98" s="153">
        <v>30</v>
      </c>
      <c r="K98" s="113">
        <v>10</v>
      </c>
      <c r="L98" s="186"/>
      <c r="M98" s="113"/>
      <c r="N98" s="113"/>
      <c r="O98" s="153">
        <v>30</v>
      </c>
      <c r="P98" s="262">
        <v>3</v>
      </c>
      <c r="Q98" s="153">
        <v>2</v>
      </c>
      <c r="R98" s="153">
        <v>0.8</v>
      </c>
      <c r="S98" s="153">
        <v>1.2</v>
      </c>
      <c r="T98" s="107">
        <v>10</v>
      </c>
    </row>
    <row r="99" spans="1:20" s="81" customFormat="1">
      <c r="A99" s="317"/>
      <c r="B99" s="331"/>
      <c r="C99" s="229">
        <v>5</v>
      </c>
      <c r="D99" s="190" t="s">
        <v>205</v>
      </c>
      <c r="E99" s="314"/>
      <c r="F99" s="330"/>
      <c r="G99" s="192" t="s">
        <v>26</v>
      </c>
      <c r="H99" s="263"/>
      <c r="I99" s="154">
        <v>10</v>
      </c>
      <c r="J99" s="153">
        <v>15</v>
      </c>
      <c r="K99" s="113"/>
      <c r="L99" s="113">
        <v>10</v>
      </c>
      <c r="M99" s="113"/>
      <c r="N99" s="113"/>
      <c r="O99" s="153">
        <v>15</v>
      </c>
      <c r="P99" s="263"/>
      <c r="Q99" s="153">
        <v>1</v>
      </c>
      <c r="R99" s="153">
        <v>0.4</v>
      </c>
      <c r="S99" s="153">
        <v>0.6</v>
      </c>
      <c r="T99" s="107"/>
    </row>
    <row r="100" spans="1:20" s="81" customFormat="1">
      <c r="A100" s="316">
        <v>52</v>
      </c>
      <c r="B100" s="331"/>
      <c r="C100" s="229">
        <v>5</v>
      </c>
      <c r="D100" s="190" t="s">
        <v>206</v>
      </c>
      <c r="E100" s="313" t="s">
        <v>170</v>
      </c>
      <c r="F100" s="329" t="s">
        <v>46</v>
      </c>
      <c r="G100" s="192" t="s">
        <v>25</v>
      </c>
      <c r="H100" s="262">
        <v>20</v>
      </c>
      <c r="I100" s="154">
        <v>10</v>
      </c>
      <c r="J100" s="153">
        <v>30</v>
      </c>
      <c r="K100" s="113">
        <v>10</v>
      </c>
      <c r="L100" s="186"/>
      <c r="M100" s="113"/>
      <c r="N100" s="113"/>
      <c r="O100" s="153">
        <v>30</v>
      </c>
      <c r="P100" s="262">
        <v>3</v>
      </c>
      <c r="Q100" s="153">
        <v>2</v>
      </c>
      <c r="R100" s="153">
        <v>0.8</v>
      </c>
      <c r="S100" s="153">
        <v>1.2</v>
      </c>
      <c r="T100" s="107">
        <v>10</v>
      </c>
    </row>
    <row r="101" spans="1:20" s="81" customFormat="1">
      <c r="A101" s="317"/>
      <c r="B101" s="331"/>
      <c r="C101" s="229">
        <v>5</v>
      </c>
      <c r="D101" s="190" t="s">
        <v>207</v>
      </c>
      <c r="E101" s="314"/>
      <c r="F101" s="330"/>
      <c r="G101" s="192" t="s">
        <v>26</v>
      </c>
      <c r="H101" s="263"/>
      <c r="I101" s="154">
        <v>10</v>
      </c>
      <c r="J101" s="153">
        <v>15</v>
      </c>
      <c r="K101" s="113"/>
      <c r="L101" s="113">
        <v>10</v>
      </c>
      <c r="M101" s="113"/>
      <c r="N101" s="113"/>
      <c r="O101" s="153">
        <v>15</v>
      </c>
      <c r="P101" s="263"/>
      <c r="Q101" s="153">
        <v>1</v>
      </c>
      <c r="R101" s="153">
        <v>0.4</v>
      </c>
      <c r="S101" s="153">
        <v>0.6</v>
      </c>
      <c r="T101" s="107"/>
    </row>
    <row r="102" spans="1:20" s="81" customFormat="1">
      <c r="A102" s="316">
        <v>53</v>
      </c>
      <c r="B102" s="331"/>
      <c r="C102" s="229">
        <v>5</v>
      </c>
      <c r="D102" s="190" t="s">
        <v>208</v>
      </c>
      <c r="E102" s="313" t="s">
        <v>241</v>
      </c>
      <c r="F102" s="329" t="s">
        <v>46</v>
      </c>
      <c r="G102" s="192" t="s">
        <v>25</v>
      </c>
      <c r="H102" s="262">
        <v>20</v>
      </c>
      <c r="I102" s="154">
        <v>10</v>
      </c>
      <c r="J102" s="153">
        <v>30</v>
      </c>
      <c r="K102" s="153">
        <v>10</v>
      </c>
      <c r="L102" s="186"/>
      <c r="M102" s="153"/>
      <c r="N102" s="153"/>
      <c r="O102" s="153">
        <v>30</v>
      </c>
      <c r="P102" s="262">
        <v>3</v>
      </c>
      <c r="Q102" s="153">
        <v>2</v>
      </c>
      <c r="R102" s="153">
        <v>0.8</v>
      </c>
      <c r="S102" s="153">
        <v>1.2</v>
      </c>
      <c r="T102" s="107">
        <v>10</v>
      </c>
    </row>
    <row r="103" spans="1:20" s="81" customFormat="1">
      <c r="A103" s="317"/>
      <c r="B103" s="331"/>
      <c r="C103" s="229">
        <v>5</v>
      </c>
      <c r="D103" s="190" t="s">
        <v>209</v>
      </c>
      <c r="E103" s="314"/>
      <c r="F103" s="330"/>
      <c r="G103" s="192" t="s">
        <v>26</v>
      </c>
      <c r="H103" s="263"/>
      <c r="I103" s="154">
        <v>10</v>
      </c>
      <c r="J103" s="153">
        <v>15</v>
      </c>
      <c r="K103" s="153"/>
      <c r="L103" s="153">
        <v>10</v>
      </c>
      <c r="M103" s="153"/>
      <c r="N103" s="153"/>
      <c r="O103" s="153">
        <v>15</v>
      </c>
      <c r="P103" s="263"/>
      <c r="Q103" s="153">
        <v>1</v>
      </c>
      <c r="R103" s="153">
        <v>0.4</v>
      </c>
      <c r="S103" s="153">
        <v>0.6</v>
      </c>
      <c r="T103" s="107"/>
    </row>
    <row r="104" spans="1:20" s="84" customFormat="1" ht="22.5">
      <c r="A104" s="121">
        <v>54</v>
      </c>
      <c r="B104" s="331"/>
      <c r="C104" s="229">
        <v>5</v>
      </c>
      <c r="D104" s="190" t="s">
        <v>210</v>
      </c>
      <c r="E104" s="109" t="s">
        <v>77</v>
      </c>
      <c r="F104" s="109" t="s">
        <v>53</v>
      </c>
      <c r="G104" s="192" t="s">
        <v>26</v>
      </c>
      <c r="H104" s="107">
        <v>15</v>
      </c>
      <c r="I104" s="101">
        <v>15</v>
      </c>
      <c r="J104" s="153">
        <v>30</v>
      </c>
      <c r="K104" s="153"/>
      <c r="L104" s="153">
        <v>15</v>
      </c>
      <c r="M104" s="153"/>
      <c r="N104" s="153"/>
      <c r="O104" s="153">
        <v>30</v>
      </c>
      <c r="P104" s="107">
        <v>2</v>
      </c>
      <c r="Q104" s="153">
        <v>2</v>
      </c>
      <c r="R104" s="153">
        <v>0.9</v>
      </c>
      <c r="S104" s="153">
        <v>1.1000000000000001</v>
      </c>
      <c r="T104" s="123">
        <v>10</v>
      </c>
    </row>
    <row r="105" spans="1:20" s="84" customFormat="1">
      <c r="A105" s="121">
        <v>55</v>
      </c>
      <c r="B105" s="331"/>
      <c r="C105" s="229">
        <v>5</v>
      </c>
      <c r="D105" s="196" t="s">
        <v>78</v>
      </c>
      <c r="E105" s="197" t="s">
        <v>42</v>
      </c>
      <c r="F105" s="109" t="s">
        <v>32</v>
      </c>
      <c r="G105" s="198" t="s">
        <v>238</v>
      </c>
      <c r="H105" s="107">
        <v>30</v>
      </c>
      <c r="I105" s="101">
        <v>30</v>
      </c>
      <c r="J105" s="153">
        <v>20</v>
      </c>
      <c r="K105" s="107"/>
      <c r="L105" s="153">
        <v>30</v>
      </c>
      <c r="M105" s="107"/>
      <c r="N105" s="107"/>
      <c r="O105" s="153">
        <v>20</v>
      </c>
      <c r="P105" s="107">
        <v>2</v>
      </c>
      <c r="Q105" s="153">
        <v>2</v>
      </c>
      <c r="R105" s="153">
        <v>1.2</v>
      </c>
      <c r="S105" s="153">
        <v>0.8</v>
      </c>
      <c r="T105" s="123"/>
    </row>
    <row r="106" spans="1:20" s="84" customFormat="1">
      <c r="A106" s="116">
        <v>56</v>
      </c>
      <c r="B106" s="331"/>
      <c r="C106" s="229">
        <v>5</v>
      </c>
      <c r="D106" s="190" t="s">
        <v>190</v>
      </c>
      <c r="E106" s="108" t="s">
        <v>79</v>
      </c>
      <c r="F106" s="109" t="s">
        <v>32</v>
      </c>
      <c r="G106" s="192" t="s">
        <v>22</v>
      </c>
      <c r="H106" s="153">
        <v>15</v>
      </c>
      <c r="I106" s="101">
        <v>15</v>
      </c>
      <c r="J106" s="153">
        <v>10</v>
      </c>
      <c r="K106" s="153">
        <v>15</v>
      </c>
      <c r="L106" s="153"/>
      <c r="M106" s="153"/>
      <c r="N106" s="153"/>
      <c r="O106" s="153">
        <v>10</v>
      </c>
      <c r="P106" s="153">
        <v>1</v>
      </c>
      <c r="Q106" s="153">
        <v>1</v>
      </c>
      <c r="R106" s="153">
        <v>0.6</v>
      </c>
      <c r="S106" s="153">
        <v>0.4</v>
      </c>
      <c r="T106" s="123"/>
    </row>
    <row r="107" spans="1:20" s="84" customFormat="1" ht="22.5">
      <c r="A107" s="137">
        <v>57</v>
      </c>
      <c r="B107" s="331"/>
      <c r="C107" s="229">
        <v>5</v>
      </c>
      <c r="D107" s="191" t="s">
        <v>277</v>
      </c>
      <c r="E107" s="108" t="s">
        <v>89</v>
      </c>
      <c r="F107" s="109" t="s">
        <v>53</v>
      </c>
      <c r="G107" s="192" t="s">
        <v>26</v>
      </c>
      <c r="H107" s="153">
        <v>30</v>
      </c>
      <c r="I107" s="101">
        <v>30</v>
      </c>
      <c r="J107" s="153">
        <v>30</v>
      </c>
      <c r="K107" s="153"/>
      <c r="L107" s="153">
        <v>30</v>
      </c>
      <c r="M107" s="153"/>
      <c r="N107" s="153"/>
      <c r="O107" s="153">
        <v>30</v>
      </c>
      <c r="P107" s="153">
        <v>2</v>
      </c>
      <c r="Q107" s="153">
        <v>2</v>
      </c>
      <c r="R107" s="153">
        <v>1</v>
      </c>
      <c r="S107" s="153">
        <v>1</v>
      </c>
      <c r="T107" s="123"/>
    </row>
    <row r="108" spans="1:20" s="84" customFormat="1" ht="33.75">
      <c r="A108" s="321">
        <v>58</v>
      </c>
      <c r="B108" s="331"/>
      <c r="C108" s="229">
        <v>5</v>
      </c>
      <c r="D108" s="191" t="s">
        <v>278</v>
      </c>
      <c r="E108" s="207" t="s">
        <v>242</v>
      </c>
      <c r="F108" s="208" t="s">
        <v>70</v>
      </c>
      <c r="G108" s="273" t="s">
        <v>26</v>
      </c>
      <c r="H108" s="261">
        <v>15</v>
      </c>
      <c r="I108" s="284">
        <v>15</v>
      </c>
      <c r="J108" s="261">
        <v>60</v>
      </c>
      <c r="K108" s="262"/>
      <c r="L108" s="261">
        <v>15</v>
      </c>
      <c r="M108" s="262"/>
      <c r="N108" s="262"/>
      <c r="O108" s="261">
        <v>60</v>
      </c>
      <c r="P108" s="261">
        <v>3</v>
      </c>
      <c r="Q108" s="261">
        <v>3</v>
      </c>
      <c r="R108" s="261">
        <v>0.6</v>
      </c>
      <c r="S108" s="261">
        <v>2.4</v>
      </c>
      <c r="T108" s="280"/>
    </row>
    <row r="109" spans="1:20" s="84" customFormat="1" ht="33.75">
      <c r="A109" s="322"/>
      <c r="B109" s="331"/>
      <c r="C109" s="229">
        <v>5</v>
      </c>
      <c r="D109" s="191" t="s">
        <v>279</v>
      </c>
      <c r="E109" s="207" t="s">
        <v>243</v>
      </c>
      <c r="F109" s="208" t="s">
        <v>70</v>
      </c>
      <c r="G109" s="273"/>
      <c r="H109" s="261"/>
      <c r="I109" s="284"/>
      <c r="J109" s="261"/>
      <c r="K109" s="263"/>
      <c r="L109" s="261"/>
      <c r="M109" s="263"/>
      <c r="N109" s="263"/>
      <c r="O109" s="261"/>
      <c r="P109" s="261"/>
      <c r="Q109" s="261"/>
      <c r="R109" s="261"/>
      <c r="S109" s="261"/>
      <c r="T109" s="280"/>
    </row>
    <row r="110" spans="1:20" s="84" customFormat="1">
      <c r="A110" s="116">
        <v>59</v>
      </c>
      <c r="B110" s="331"/>
      <c r="C110" s="229">
        <v>5</v>
      </c>
      <c r="D110" s="190" t="s">
        <v>247</v>
      </c>
      <c r="E110" s="108" t="s">
        <v>69</v>
      </c>
      <c r="F110" s="109" t="s">
        <v>161</v>
      </c>
      <c r="G110" s="192" t="s">
        <v>26</v>
      </c>
      <c r="H110" s="153">
        <v>15</v>
      </c>
      <c r="I110" s="101">
        <v>15</v>
      </c>
      <c r="J110" s="153">
        <v>15</v>
      </c>
      <c r="K110" s="153"/>
      <c r="L110" s="153"/>
      <c r="M110" s="153"/>
      <c r="N110" s="153">
        <v>15</v>
      </c>
      <c r="O110" s="153">
        <v>15</v>
      </c>
      <c r="P110" s="153">
        <v>1</v>
      </c>
      <c r="Q110" s="153">
        <v>1</v>
      </c>
      <c r="R110" s="153">
        <v>0.5</v>
      </c>
      <c r="S110" s="153">
        <v>0.5</v>
      </c>
      <c r="T110" s="123"/>
    </row>
    <row r="111" spans="1:20" s="84" customFormat="1" ht="22.5">
      <c r="A111" s="116">
        <v>60</v>
      </c>
      <c r="B111" s="331"/>
      <c r="C111" s="134">
        <v>5</v>
      </c>
      <c r="D111" s="190" t="s">
        <v>211</v>
      </c>
      <c r="E111" s="108" t="s">
        <v>84</v>
      </c>
      <c r="F111" s="109" t="s">
        <v>85</v>
      </c>
      <c r="G111" s="192" t="s">
        <v>26</v>
      </c>
      <c r="H111" s="153">
        <v>60</v>
      </c>
      <c r="I111" s="154">
        <v>60</v>
      </c>
      <c r="J111" s="153">
        <v>15</v>
      </c>
      <c r="K111" s="153"/>
      <c r="L111" s="153"/>
      <c r="M111" s="153">
        <v>60</v>
      </c>
      <c r="N111" s="153"/>
      <c r="O111" s="153">
        <v>15</v>
      </c>
      <c r="P111" s="153">
        <v>3</v>
      </c>
      <c r="Q111" s="153">
        <v>3</v>
      </c>
      <c r="R111" s="153">
        <v>2.4</v>
      </c>
      <c r="S111" s="153">
        <v>0.6</v>
      </c>
      <c r="T111" s="148"/>
    </row>
    <row r="112" spans="1:20">
      <c r="A112" s="110"/>
      <c r="B112" s="331"/>
      <c r="C112" s="326" t="s">
        <v>86</v>
      </c>
      <c r="D112" s="326"/>
      <c r="E112" s="326"/>
      <c r="F112" s="326"/>
      <c r="G112" s="326"/>
      <c r="H112" s="111">
        <f t="shared" ref="H112:T112" si="2">SUM(H94:H111)</f>
        <v>285</v>
      </c>
      <c r="I112" s="112">
        <f t="shared" si="2"/>
        <v>285</v>
      </c>
      <c r="J112" s="111">
        <f t="shared" si="2"/>
        <v>425</v>
      </c>
      <c r="K112" s="111">
        <f t="shared" si="2"/>
        <v>80</v>
      </c>
      <c r="L112" s="111">
        <f t="shared" si="2"/>
        <v>130</v>
      </c>
      <c r="M112" s="111">
        <f t="shared" si="2"/>
        <v>60</v>
      </c>
      <c r="N112" s="111">
        <f t="shared" si="2"/>
        <v>15</v>
      </c>
      <c r="O112" s="111">
        <f t="shared" si="2"/>
        <v>425</v>
      </c>
      <c r="P112" s="111">
        <f t="shared" si="2"/>
        <v>30</v>
      </c>
      <c r="Q112" s="111">
        <f t="shared" si="2"/>
        <v>30</v>
      </c>
      <c r="R112" s="111">
        <f t="shared" si="2"/>
        <v>13.4</v>
      </c>
      <c r="S112" s="111">
        <f t="shared" si="2"/>
        <v>16.600000000000001</v>
      </c>
      <c r="T112" s="184">
        <f t="shared" si="2"/>
        <v>60</v>
      </c>
    </row>
    <row r="113" spans="1:22" s="84" customFormat="1">
      <c r="A113" s="116">
        <v>61</v>
      </c>
      <c r="B113" s="331"/>
      <c r="C113" s="230">
        <v>6</v>
      </c>
      <c r="D113" s="191" t="s">
        <v>280</v>
      </c>
      <c r="E113" s="124" t="s">
        <v>254</v>
      </c>
      <c r="F113" s="125" t="s">
        <v>70</v>
      </c>
      <c r="G113" s="273" t="s">
        <v>26</v>
      </c>
      <c r="H113" s="261">
        <v>15</v>
      </c>
      <c r="I113" s="337">
        <v>15</v>
      </c>
      <c r="J113" s="261">
        <v>60</v>
      </c>
      <c r="K113" s="287"/>
      <c r="L113" s="261">
        <v>15</v>
      </c>
      <c r="M113" s="262"/>
      <c r="N113" s="262"/>
      <c r="O113" s="261">
        <v>60</v>
      </c>
      <c r="P113" s="261">
        <v>3</v>
      </c>
      <c r="Q113" s="261">
        <v>3</v>
      </c>
      <c r="R113" s="261">
        <v>0.6</v>
      </c>
      <c r="S113" s="261">
        <v>2.4</v>
      </c>
      <c r="T113" s="271"/>
    </row>
    <row r="114" spans="1:22" s="84" customFormat="1">
      <c r="A114" s="126">
        <v>62</v>
      </c>
      <c r="B114" s="331"/>
      <c r="C114" s="230">
        <v>6</v>
      </c>
      <c r="D114" s="190" t="s">
        <v>234</v>
      </c>
      <c r="E114" s="127" t="s">
        <v>88</v>
      </c>
      <c r="F114" s="125" t="s">
        <v>70</v>
      </c>
      <c r="G114" s="273"/>
      <c r="H114" s="261"/>
      <c r="I114" s="337"/>
      <c r="J114" s="261"/>
      <c r="K114" s="288"/>
      <c r="L114" s="261"/>
      <c r="M114" s="263"/>
      <c r="N114" s="263"/>
      <c r="O114" s="261"/>
      <c r="P114" s="261"/>
      <c r="Q114" s="261"/>
      <c r="R114" s="261"/>
      <c r="S114" s="261"/>
      <c r="T114" s="272"/>
    </row>
    <row r="115" spans="1:22" s="84" customFormat="1">
      <c r="A115" s="321">
        <v>63</v>
      </c>
      <c r="B115" s="331"/>
      <c r="C115" s="230">
        <v>6</v>
      </c>
      <c r="D115" s="191" t="s">
        <v>281</v>
      </c>
      <c r="E115" s="327" t="s">
        <v>76</v>
      </c>
      <c r="F115" s="328" t="s">
        <v>21</v>
      </c>
      <c r="G115" s="192" t="s">
        <v>22</v>
      </c>
      <c r="H115" s="261">
        <v>20</v>
      </c>
      <c r="I115" s="101">
        <v>10</v>
      </c>
      <c r="J115" s="153">
        <v>20</v>
      </c>
      <c r="K115" s="153">
        <v>10</v>
      </c>
      <c r="L115" s="153"/>
      <c r="M115" s="153"/>
      <c r="N115" s="153"/>
      <c r="O115" s="153">
        <v>20</v>
      </c>
      <c r="P115" s="261">
        <v>3</v>
      </c>
      <c r="Q115" s="153">
        <v>1</v>
      </c>
      <c r="R115" s="153">
        <v>0.3</v>
      </c>
      <c r="S115" s="153">
        <v>0.7</v>
      </c>
      <c r="T115" s="107"/>
    </row>
    <row r="116" spans="1:22" s="84" customFormat="1">
      <c r="A116" s="322"/>
      <c r="B116" s="331"/>
      <c r="C116" s="230">
        <v>6</v>
      </c>
      <c r="D116" s="191" t="s">
        <v>282</v>
      </c>
      <c r="E116" s="327"/>
      <c r="F116" s="328"/>
      <c r="G116" s="192" t="s">
        <v>26</v>
      </c>
      <c r="H116" s="261"/>
      <c r="I116" s="101">
        <v>10</v>
      </c>
      <c r="J116" s="153">
        <v>40</v>
      </c>
      <c r="K116" s="153"/>
      <c r="L116" s="153">
        <v>10</v>
      </c>
      <c r="M116" s="153"/>
      <c r="N116" s="153"/>
      <c r="O116" s="153">
        <v>40</v>
      </c>
      <c r="P116" s="261"/>
      <c r="Q116" s="153">
        <v>2</v>
      </c>
      <c r="R116" s="153">
        <v>0.4</v>
      </c>
      <c r="S116" s="153">
        <v>1.6</v>
      </c>
      <c r="T116" s="107"/>
    </row>
    <row r="117" spans="1:22" s="58" customFormat="1">
      <c r="A117" s="96">
        <v>64</v>
      </c>
      <c r="B117" s="331"/>
      <c r="C117" s="230">
        <v>6</v>
      </c>
      <c r="D117" s="190" t="s">
        <v>248</v>
      </c>
      <c r="E117" s="149" t="s">
        <v>171</v>
      </c>
      <c r="F117" s="149" t="s">
        <v>46</v>
      </c>
      <c r="G117" s="128" t="s">
        <v>25</v>
      </c>
      <c r="H117" s="151">
        <v>10</v>
      </c>
      <c r="I117" s="147">
        <v>10</v>
      </c>
      <c r="J117" s="107">
        <v>40</v>
      </c>
      <c r="K117" s="107">
        <v>10</v>
      </c>
      <c r="L117" s="107"/>
      <c r="M117" s="107"/>
      <c r="N117" s="107"/>
      <c r="O117" s="107">
        <v>40</v>
      </c>
      <c r="P117" s="151">
        <v>2</v>
      </c>
      <c r="Q117" s="107">
        <v>2</v>
      </c>
      <c r="R117" s="107">
        <v>0.4</v>
      </c>
      <c r="S117" s="107">
        <v>1.6</v>
      </c>
      <c r="T117" s="107"/>
    </row>
    <row r="118" spans="1:22" s="58" customFormat="1" ht="22.5">
      <c r="A118" s="316">
        <v>65</v>
      </c>
      <c r="B118" s="331"/>
      <c r="C118" s="230">
        <v>6</v>
      </c>
      <c r="D118" s="191" t="s">
        <v>283</v>
      </c>
      <c r="E118" s="124" t="s">
        <v>81</v>
      </c>
      <c r="F118" s="125" t="s">
        <v>35</v>
      </c>
      <c r="G118" s="273" t="s">
        <v>26</v>
      </c>
      <c r="H118" s="261">
        <v>30</v>
      </c>
      <c r="I118" s="337">
        <v>30</v>
      </c>
      <c r="J118" s="261">
        <v>60</v>
      </c>
      <c r="K118" s="262"/>
      <c r="L118" s="261">
        <v>30</v>
      </c>
      <c r="M118" s="262"/>
      <c r="N118" s="262"/>
      <c r="O118" s="261">
        <v>60</v>
      </c>
      <c r="P118" s="261">
        <v>3</v>
      </c>
      <c r="Q118" s="261">
        <v>3</v>
      </c>
      <c r="R118" s="261">
        <v>1</v>
      </c>
      <c r="S118" s="261">
        <v>2</v>
      </c>
      <c r="T118" s="271"/>
    </row>
    <row r="119" spans="1:22" s="58" customFormat="1">
      <c r="A119" s="317"/>
      <c r="B119" s="331"/>
      <c r="C119" s="230">
        <v>6</v>
      </c>
      <c r="D119" s="191" t="s">
        <v>284</v>
      </c>
      <c r="E119" s="124" t="s">
        <v>82</v>
      </c>
      <c r="F119" s="125" t="s">
        <v>35</v>
      </c>
      <c r="G119" s="273"/>
      <c r="H119" s="261"/>
      <c r="I119" s="337"/>
      <c r="J119" s="261"/>
      <c r="K119" s="263"/>
      <c r="L119" s="261"/>
      <c r="M119" s="263"/>
      <c r="N119" s="263"/>
      <c r="O119" s="261"/>
      <c r="P119" s="261"/>
      <c r="Q119" s="261"/>
      <c r="R119" s="261"/>
      <c r="S119" s="261"/>
      <c r="T119" s="272"/>
    </row>
    <row r="120" spans="1:22" s="58" customFormat="1" ht="14.25" customHeight="1">
      <c r="A120" s="316">
        <v>66</v>
      </c>
      <c r="B120" s="331"/>
      <c r="C120" s="230">
        <v>6</v>
      </c>
      <c r="D120" s="191" t="s">
        <v>285</v>
      </c>
      <c r="E120" s="114" t="s">
        <v>91</v>
      </c>
      <c r="F120" s="209" t="s">
        <v>70</v>
      </c>
      <c r="G120" s="282" t="s">
        <v>26</v>
      </c>
      <c r="H120" s="262">
        <v>10</v>
      </c>
      <c r="I120" s="285">
        <v>10</v>
      </c>
      <c r="J120" s="262">
        <v>40</v>
      </c>
      <c r="K120" s="262"/>
      <c r="L120" s="262">
        <v>10</v>
      </c>
      <c r="M120" s="262"/>
      <c r="N120" s="262"/>
      <c r="O120" s="262">
        <v>40</v>
      </c>
      <c r="P120" s="262">
        <v>2</v>
      </c>
      <c r="Q120" s="262">
        <v>2</v>
      </c>
      <c r="R120" s="262">
        <v>0.4</v>
      </c>
      <c r="S120" s="262">
        <v>1.6</v>
      </c>
      <c r="T120" s="150"/>
    </row>
    <row r="121" spans="1:22" s="58" customFormat="1">
      <c r="A121" s="317"/>
      <c r="B121" s="331"/>
      <c r="C121" s="230">
        <v>6</v>
      </c>
      <c r="D121" s="191" t="s">
        <v>286</v>
      </c>
      <c r="E121" s="114" t="s">
        <v>87</v>
      </c>
      <c r="F121" s="209" t="s">
        <v>70</v>
      </c>
      <c r="G121" s="283"/>
      <c r="H121" s="263"/>
      <c r="I121" s="286"/>
      <c r="J121" s="263"/>
      <c r="K121" s="263"/>
      <c r="L121" s="263"/>
      <c r="M121" s="263"/>
      <c r="N121" s="263"/>
      <c r="O121" s="263"/>
      <c r="P121" s="263"/>
      <c r="Q121" s="263"/>
      <c r="R121" s="263"/>
      <c r="S121" s="263"/>
      <c r="T121" s="151"/>
    </row>
    <row r="122" spans="1:22" ht="22.5">
      <c r="A122" s="318">
        <v>67</v>
      </c>
      <c r="B122" s="331"/>
      <c r="C122" s="230">
        <v>6</v>
      </c>
      <c r="D122" s="191" t="s">
        <v>287</v>
      </c>
      <c r="E122" s="207" t="s">
        <v>255</v>
      </c>
      <c r="F122" s="208" t="s">
        <v>70</v>
      </c>
      <c r="G122" s="273" t="s">
        <v>26</v>
      </c>
      <c r="H122" s="261">
        <v>15</v>
      </c>
      <c r="I122" s="284">
        <v>15</v>
      </c>
      <c r="J122" s="261">
        <v>60</v>
      </c>
      <c r="K122" s="262"/>
      <c r="L122" s="261">
        <v>15</v>
      </c>
      <c r="M122" s="262"/>
      <c r="N122" s="262"/>
      <c r="O122" s="261">
        <v>60</v>
      </c>
      <c r="P122" s="261">
        <v>3</v>
      </c>
      <c r="Q122" s="261">
        <v>3</v>
      </c>
      <c r="R122" s="261">
        <v>0.6</v>
      </c>
      <c r="S122" s="261">
        <v>2.4</v>
      </c>
      <c r="T122" s="270"/>
    </row>
    <row r="123" spans="1:22" ht="22.5">
      <c r="A123" s="319"/>
      <c r="B123" s="331"/>
      <c r="C123" s="230">
        <v>6</v>
      </c>
      <c r="D123" s="190" t="s">
        <v>212</v>
      </c>
      <c r="E123" s="207" t="s">
        <v>244</v>
      </c>
      <c r="F123" s="208" t="s">
        <v>70</v>
      </c>
      <c r="G123" s="273"/>
      <c r="H123" s="261"/>
      <c r="I123" s="284"/>
      <c r="J123" s="261"/>
      <c r="K123" s="263"/>
      <c r="L123" s="261"/>
      <c r="M123" s="263"/>
      <c r="N123" s="263"/>
      <c r="O123" s="261"/>
      <c r="P123" s="261"/>
      <c r="Q123" s="261"/>
      <c r="R123" s="261"/>
      <c r="S123" s="261"/>
      <c r="T123" s="270"/>
    </row>
    <row r="124" spans="1:22">
      <c r="A124" s="97">
        <v>68</v>
      </c>
      <c r="B124" s="331"/>
      <c r="C124" s="230">
        <v>6</v>
      </c>
      <c r="D124" s="190" t="s">
        <v>213</v>
      </c>
      <c r="E124" s="207" t="s">
        <v>245</v>
      </c>
      <c r="F124" s="208" t="s">
        <v>70</v>
      </c>
      <c r="G124" s="273" t="s">
        <v>26</v>
      </c>
      <c r="H124" s="261">
        <v>15</v>
      </c>
      <c r="I124" s="284">
        <v>15</v>
      </c>
      <c r="J124" s="261">
        <v>40</v>
      </c>
      <c r="K124" s="262"/>
      <c r="L124" s="261">
        <v>15</v>
      </c>
      <c r="M124" s="262"/>
      <c r="N124" s="262"/>
      <c r="O124" s="261">
        <v>40</v>
      </c>
      <c r="P124" s="261">
        <v>2</v>
      </c>
      <c r="Q124" s="261">
        <v>2</v>
      </c>
      <c r="R124" s="261">
        <v>0.5</v>
      </c>
      <c r="S124" s="261">
        <v>1.5</v>
      </c>
      <c r="T124" s="270"/>
    </row>
    <row r="125" spans="1:22" ht="22.5">
      <c r="A125" s="97">
        <v>69</v>
      </c>
      <c r="B125" s="331"/>
      <c r="C125" s="230">
        <v>6</v>
      </c>
      <c r="D125" s="190" t="s">
        <v>214</v>
      </c>
      <c r="E125" s="207" t="s">
        <v>246</v>
      </c>
      <c r="F125" s="208" t="s">
        <v>70</v>
      </c>
      <c r="G125" s="273"/>
      <c r="H125" s="261"/>
      <c r="I125" s="284"/>
      <c r="J125" s="261"/>
      <c r="K125" s="263"/>
      <c r="L125" s="261"/>
      <c r="M125" s="263"/>
      <c r="N125" s="263"/>
      <c r="O125" s="261"/>
      <c r="P125" s="261"/>
      <c r="Q125" s="261"/>
      <c r="R125" s="261"/>
      <c r="S125" s="261"/>
      <c r="T125" s="270"/>
    </row>
    <row r="126" spans="1:22" s="84" customFormat="1">
      <c r="A126" s="116">
        <v>70</v>
      </c>
      <c r="B126" s="331"/>
      <c r="C126" s="230">
        <v>6</v>
      </c>
      <c r="D126" s="190" t="s">
        <v>249</v>
      </c>
      <c r="E126" s="108" t="s">
        <v>69</v>
      </c>
      <c r="F126" s="109" t="s">
        <v>161</v>
      </c>
      <c r="G126" s="192" t="s">
        <v>26</v>
      </c>
      <c r="H126" s="153">
        <v>15</v>
      </c>
      <c r="I126" s="101">
        <v>15</v>
      </c>
      <c r="J126" s="153">
        <v>25</v>
      </c>
      <c r="K126" s="153"/>
      <c r="L126" s="153"/>
      <c r="M126" s="153"/>
      <c r="N126" s="153">
        <v>15</v>
      </c>
      <c r="O126" s="153">
        <v>25</v>
      </c>
      <c r="P126" s="153">
        <v>2</v>
      </c>
      <c r="Q126" s="153">
        <v>2</v>
      </c>
      <c r="R126" s="153">
        <v>1</v>
      </c>
      <c r="S126" s="153">
        <v>1</v>
      </c>
      <c r="T126" s="107">
        <v>10</v>
      </c>
    </row>
    <row r="127" spans="1:22">
      <c r="A127" s="97">
        <v>71</v>
      </c>
      <c r="B127" s="331"/>
      <c r="C127" s="229">
        <v>6</v>
      </c>
      <c r="D127" s="190" t="s">
        <v>215</v>
      </c>
      <c r="E127" s="108" t="s">
        <v>92</v>
      </c>
      <c r="F127" s="109" t="s">
        <v>161</v>
      </c>
      <c r="G127" s="203" t="s">
        <v>295</v>
      </c>
      <c r="H127" s="153">
        <v>0</v>
      </c>
      <c r="I127" s="101">
        <v>0</v>
      </c>
      <c r="J127" s="153">
        <v>300</v>
      </c>
      <c r="K127" s="153"/>
      <c r="L127" s="153"/>
      <c r="M127" s="153"/>
      <c r="N127" s="153"/>
      <c r="O127" s="153">
        <v>300</v>
      </c>
      <c r="P127" s="153">
        <v>10</v>
      </c>
      <c r="Q127" s="153">
        <v>10</v>
      </c>
      <c r="R127" s="153">
        <v>0</v>
      </c>
      <c r="S127" s="153">
        <v>10</v>
      </c>
      <c r="T127" s="107"/>
      <c r="U127" s="58"/>
      <c r="V127" s="58"/>
    </row>
    <row r="128" spans="1:22">
      <c r="A128" s="110"/>
      <c r="B128" s="331"/>
      <c r="C128" s="326" t="s">
        <v>93</v>
      </c>
      <c r="D128" s="326"/>
      <c r="E128" s="326"/>
      <c r="F128" s="326"/>
      <c r="G128" s="326"/>
      <c r="H128" s="111">
        <f t="shared" ref="H128:T128" si="3">SUM(H113:H127)</f>
        <v>130</v>
      </c>
      <c r="I128" s="112">
        <f t="shared" si="3"/>
        <v>130</v>
      </c>
      <c r="J128" s="111">
        <f t="shared" si="3"/>
        <v>685</v>
      </c>
      <c r="K128" s="111">
        <f t="shared" si="3"/>
        <v>20</v>
      </c>
      <c r="L128" s="111">
        <f t="shared" si="3"/>
        <v>95</v>
      </c>
      <c r="M128" s="111">
        <f t="shared" si="3"/>
        <v>0</v>
      </c>
      <c r="N128" s="111">
        <f t="shared" si="3"/>
        <v>15</v>
      </c>
      <c r="O128" s="111">
        <f t="shared" si="3"/>
        <v>685</v>
      </c>
      <c r="P128" s="111">
        <f t="shared" si="3"/>
        <v>30</v>
      </c>
      <c r="Q128" s="111">
        <f t="shared" si="3"/>
        <v>30</v>
      </c>
      <c r="R128" s="111">
        <f t="shared" si="3"/>
        <v>5.1999999999999993</v>
      </c>
      <c r="S128" s="111">
        <f t="shared" si="3"/>
        <v>24.799999999999997</v>
      </c>
      <c r="T128" s="184">
        <f t="shared" si="3"/>
        <v>10</v>
      </c>
      <c r="U128" s="58"/>
      <c r="V128" s="58"/>
    </row>
    <row r="129" spans="1:226">
      <c r="A129" s="344" t="s">
        <v>94</v>
      </c>
      <c r="B129" s="344"/>
      <c r="C129" s="344"/>
      <c r="D129" s="344"/>
      <c r="E129" s="344"/>
      <c r="F129" s="344"/>
      <c r="G129" s="344"/>
      <c r="H129" s="119">
        <f t="shared" ref="H129:S129" si="4">SUM(H128,H112)</f>
        <v>415</v>
      </c>
      <c r="I129" s="120">
        <f t="shared" si="4"/>
        <v>415</v>
      </c>
      <c r="J129" s="119">
        <f t="shared" si="4"/>
        <v>1110</v>
      </c>
      <c r="K129" s="119">
        <f t="shared" si="4"/>
        <v>100</v>
      </c>
      <c r="L129" s="119">
        <f t="shared" si="4"/>
        <v>225</v>
      </c>
      <c r="M129" s="119">
        <f t="shared" si="4"/>
        <v>60</v>
      </c>
      <c r="N129" s="119">
        <f t="shared" si="4"/>
        <v>30</v>
      </c>
      <c r="O129" s="119">
        <f t="shared" si="4"/>
        <v>1110</v>
      </c>
      <c r="P129" s="119">
        <f t="shared" si="4"/>
        <v>60</v>
      </c>
      <c r="Q129" s="119">
        <f t="shared" si="4"/>
        <v>60</v>
      </c>
      <c r="R129" s="119">
        <f t="shared" si="4"/>
        <v>18.600000000000001</v>
      </c>
      <c r="S129" s="119">
        <f t="shared" si="4"/>
        <v>41.4</v>
      </c>
      <c r="T129" s="181">
        <f>SUM(T112,T128)</f>
        <v>70</v>
      </c>
      <c r="U129" s="58"/>
      <c r="V129" s="58"/>
    </row>
    <row r="130" spans="1:226">
      <c r="A130" s="345" t="s">
        <v>95</v>
      </c>
      <c r="B130" s="345"/>
      <c r="C130" s="345"/>
      <c r="D130" s="345"/>
      <c r="E130" s="345"/>
      <c r="F130" s="345"/>
      <c r="G130" s="345"/>
      <c r="H130" s="130">
        <f t="shared" ref="H130:T130" si="5">SUM(H129,H93,H50)</f>
        <v>1520</v>
      </c>
      <c r="I130" s="131">
        <f t="shared" si="5"/>
        <v>1520</v>
      </c>
      <c r="J130" s="130">
        <f t="shared" si="5"/>
        <v>2995</v>
      </c>
      <c r="K130" s="130">
        <f t="shared" si="5"/>
        <v>440</v>
      </c>
      <c r="L130" s="130">
        <f t="shared" si="5"/>
        <v>795</v>
      </c>
      <c r="M130" s="130">
        <f t="shared" si="5"/>
        <v>240</v>
      </c>
      <c r="N130" s="130">
        <f t="shared" si="5"/>
        <v>45</v>
      </c>
      <c r="O130" s="130">
        <f t="shared" si="5"/>
        <v>2995</v>
      </c>
      <c r="P130" s="130">
        <f t="shared" si="5"/>
        <v>180</v>
      </c>
      <c r="Q130" s="130">
        <f t="shared" si="5"/>
        <v>180</v>
      </c>
      <c r="R130" s="130">
        <f t="shared" si="5"/>
        <v>65.400000000000006</v>
      </c>
      <c r="S130" s="132">
        <f t="shared" si="5"/>
        <v>113.6</v>
      </c>
      <c r="T130" s="187">
        <f t="shared" si="5"/>
        <v>250</v>
      </c>
      <c r="U130" s="58"/>
      <c r="V130" s="58"/>
    </row>
    <row r="131" spans="1:226" s="41" customFormat="1" ht="15">
      <c r="A131" s="39"/>
      <c r="B131" s="39"/>
      <c r="C131" s="39"/>
      <c r="D131" s="76"/>
      <c r="E131" s="77"/>
      <c r="F131" s="78"/>
      <c r="G131" s="79"/>
      <c r="H131" s="79"/>
      <c r="I131" s="47"/>
      <c r="J131" s="80"/>
      <c r="K131" s="80"/>
      <c r="L131" s="80"/>
      <c r="M131" s="80"/>
      <c r="N131" s="80"/>
      <c r="O131" s="80"/>
      <c r="P131" s="80"/>
      <c r="Q131" s="81"/>
      <c r="R131" s="40"/>
      <c r="S131" s="40"/>
      <c r="T131" s="40"/>
      <c r="U131" s="81"/>
      <c r="V131" s="81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40"/>
      <c r="FI131" s="40"/>
      <c r="FJ131" s="40"/>
      <c r="FK131" s="40"/>
      <c r="FL131" s="40"/>
      <c r="FM131" s="40"/>
      <c r="FN131" s="40"/>
      <c r="FO131" s="40"/>
      <c r="FP131" s="40"/>
      <c r="FQ131" s="40"/>
      <c r="FR131" s="40"/>
      <c r="FS131" s="40"/>
      <c r="FT131" s="40"/>
      <c r="FU131" s="40"/>
      <c r="FV131" s="40"/>
      <c r="FW131" s="40"/>
      <c r="FX131" s="40"/>
      <c r="FY131" s="40"/>
      <c r="FZ131" s="40"/>
      <c r="GA131" s="40"/>
      <c r="GB131" s="40"/>
      <c r="GC131" s="40"/>
      <c r="GD131" s="40"/>
      <c r="GE131" s="40"/>
      <c r="GF131" s="40"/>
      <c r="GG131" s="40"/>
      <c r="GH131" s="40"/>
      <c r="GI131" s="40"/>
      <c r="GJ131" s="40"/>
      <c r="GK131" s="40"/>
      <c r="GL131" s="40"/>
      <c r="GM131" s="40"/>
      <c r="GN131" s="40"/>
      <c r="GO131" s="40"/>
      <c r="GP131" s="40"/>
      <c r="GQ131" s="40"/>
      <c r="GR131" s="40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  <c r="HP131" s="40"/>
      <c r="HQ131" s="40"/>
      <c r="HR131" s="40"/>
    </row>
    <row r="132" spans="1:226">
      <c r="A132" s="246" t="s">
        <v>306</v>
      </c>
      <c r="B132" s="40"/>
      <c r="C132" s="247"/>
      <c r="D132" s="40"/>
      <c r="E132" s="40"/>
      <c r="F132" s="243"/>
      <c r="G132" s="40"/>
      <c r="H132" s="40"/>
      <c r="I132" s="244"/>
      <c r="J132" s="245"/>
      <c r="K132" s="40"/>
      <c r="L132" s="40"/>
      <c r="M132" s="40"/>
      <c r="N132" s="40"/>
      <c r="O132" s="40"/>
      <c r="P132" s="245"/>
      <c r="Q132" s="40"/>
      <c r="R132" s="40"/>
      <c r="U132" s="58"/>
      <c r="V132" s="58"/>
    </row>
    <row r="133" spans="1:226">
      <c r="A133" s="39"/>
      <c r="B133" s="39"/>
      <c r="C133" s="248"/>
      <c r="D133" s="39"/>
      <c r="E133" s="39"/>
      <c r="F133" s="249"/>
      <c r="G133" s="39"/>
      <c r="H133" s="39"/>
      <c r="I133" s="250"/>
      <c r="J133" s="39"/>
      <c r="K133" s="39"/>
      <c r="L133" s="39"/>
      <c r="M133" s="39"/>
      <c r="N133" s="39"/>
      <c r="O133" s="39"/>
      <c r="P133" s="251"/>
      <c r="Q133" s="40"/>
      <c r="R133" s="40"/>
      <c r="U133" s="58"/>
      <c r="V133" s="58"/>
    </row>
    <row r="134" spans="1:226">
      <c r="A134" s="40" t="s">
        <v>96</v>
      </c>
      <c r="B134" s="40"/>
      <c r="C134" s="247"/>
      <c r="D134" s="40"/>
      <c r="E134" s="40"/>
      <c r="F134" s="243"/>
      <c r="G134" s="40"/>
      <c r="H134" s="40"/>
      <c r="I134" s="244"/>
      <c r="J134" s="245"/>
      <c r="K134" s="40"/>
      <c r="L134" s="40"/>
      <c r="M134" s="40"/>
      <c r="N134" s="40"/>
      <c r="O134" s="40"/>
      <c r="P134" s="245"/>
      <c r="Q134" s="40"/>
      <c r="R134" s="40"/>
      <c r="U134" s="58"/>
      <c r="V134" s="58"/>
    </row>
    <row r="135" spans="1:226">
      <c r="A135" s="252" t="s">
        <v>307</v>
      </c>
      <c r="B135" s="40"/>
      <c r="C135" s="247"/>
      <c r="D135" s="40"/>
      <c r="E135" s="40"/>
      <c r="F135" s="243"/>
      <c r="G135" s="40"/>
      <c r="H135" s="40"/>
      <c r="I135" s="244"/>
      <c r="J135" s="245"/>
      <c r="K135" s="40"/>
      <c r="L135" s="40"/>
      <c r="M135" s="40"/>
      <c r="N135" s="40"/>
      <c r="O135" s="40"/>
      <c r="P135" s="245"/>
      <c r="Q135" s="40"/>
      <c r="R135" s="40"/>
      <c r="U135" s="58"/>
      <c r="V135" s="58"/>
    </row>
    <row r="136" spans="1:226">
      <c r="A136" s="252" t="s">
        <v>308</v>
      </c>
      <c r="B136" s="40"/>
      <c r="C136" s="247"/>
      <c r="D136" s="40"/>
      <c r="E136" s="40"/>
      <c r="F136" s="243"/>
      <c r="G136" s="40"/>
      <c r="H136" s="40"/>
      <c r="I136" s="244"/>
      <c r="J136" s="245"/>
      <c r="K136" s="40"/>
      <c r="L136" s="40"/>
      <c r="M136" s="40"/>
      <c r="N136" s="40"/>
      <c r="O136" s="40"/>
      <c r="P136" s="245"/>
      <c r="Q136" s="40"/>
      <c r="R136" s="40"/>
      <c r="U136" s="58"/>
      <c r="V136" s="58"/>
    </row>
    <row r="137" spans="1:226">
      <c r="A137" s="252" t="s">
        <v>309</v>
      </c>
      <c r="B137" s="40"/>
      <c r="C137" s="247"/>
      <c r="D137" s="40"/>
      <c r="E137" s="40"/>
      <c r="F137" s="243"/>
      <c r="G137" s="40"/>
      <c r="H137" s="40"/>
      <c r="I137" s="244"/>
      <c r="J137" s="245"/>
      <c r="K137" s="40"/>
      <c r="L137" s="40"/>
      <c r="M137" s="40"/>
      <c r="N137" s="40"/>
      <c r="O137" s="40"/>
      <c r="P137" s="245"/>
      <c r="Q137" s="40"/>
      <c r="R137" s="40"/>
      <c r="U137" s="58"/>
      <c r="V137" s="58"/>
    </row>
    <row r="138" spans="1:226">
      <c r="A138" s="252"/>
      <c r="B138" s="40"/>
      <c r="C138" s="247"/>
      <c r="D138" s="40"/>
      <c r="E138" s="40"/>
      <c r="F138" s="243"/>
      <c r="G138" s="40"/>
      <c r="H138" s="40"/>
      <c r="I138" s="244"/>
      <c r="J138" s="245"/>
      <c r="K138" s="40"/>
      <c r="L138" s="40"/>
      <c r="M138" s="40"/>
      <c r="N138" s="40"/>
      <c r="O138" s="40"/>
      <c r="P138" s="245"/>
      <c r="Q138" s="40"/>
      <c r="R138" s="40"/>
      <c r="U138" s="58"/>
      <c r="V138" s="58"/>
    </row>
    <row r="139" spans="1:226">
      <c r="A139" s="253" t="s">
        <v>97</v>
      </c>
      <c r="B139" s="253"/>
      <c r="C139" s="254"/>
      <c r="D139" s="253"/>
      <c r="E139" s="253"/>
      <c r="F139" s="255"/>
      <c r="G139" s="253"/>
      <c r="H139" s="253"/>
      <c r="I139" s="256"/>
      <c r="J139" s="257"/>
      <c r="K139" s="244"/>
      <c r="L139" s="244"/>
      <c r="M139" s="244"/>
      <c r="N139" s="244"/>
      <c r="O139" s="40"/>
      <c r="P139" s="245"/>
      <c r="Q139" s="40"/>
      <c r="R139" s="40"/>
      <c r="U139" s="58"/>
      <c r="V139" s="58"/>
    </row>
    <row r="140" spans="1:226" ht="30.75" customHeight="1">
      <c r="A140" s="438" t="s">
        <v>315</v>
      </c>
      <c r="B140" s="438"/>
      <c r="C140" s="438"/>
      <c r="D140" s="438"/>
      <c r="E140" s="438"/>
      <c r="F140" s="438"/>
      <c r="G140" s="438"/>
      <c r="H140" s="438"/>
      <c r="I140" s="438"/>
      <c r="J140" s="438"/>
      <c r="K140" s="438"/>
      <c r="L140" s="438"/>
      <c r="M140" s="438"/>
      <c r="N140" s="438"/>
      <c r="O140" s="438"/>
      <c r="P140" s="438"/>
      <c r="Q140" s="438"/>
      <c r="R140" s="438"/>
      <c r="S140" s="438"/>
      <c r="T140" s="438"/>
      <c r="U140" s="58"/>
      <c r="V140" s="58"/>
    </row>
    <row r="141" spans="1:226">
      <c r="A141" s="259" t="s">
        <v>316</v>
      </c>
      <c r="B141" s="260"/>
      <c r="C141" s="260"/>
      <c r="D141" s="260"/>
      <c r="E141" s="260"/>
      <c r="F141" s="258"/>
      <c r="G141" s="258"/>
      <c r="H141" s="258"/>
      <c r="I141" s="258"/>
      <c r="J141" s="258"/>
      <c r="K141" s="258"/>
      <c r="L141" s="258"/>
      <c r="M141" s="258"/>
      <c r="N141" s="258"/>
      <c r="O141" s="258"/>
      <c r="P141" s="258"/>
      <c r="Q141" s="258"/>
      <c r="R141" s="258"/>
      <c r="S141" s="40"/>
      <c r="T141" s="40"/>
      <c r="U141" s="58"/>
      <c r="V141" s="58"/>
    </row>
    <row r="142" spans="1:226">
      <c r="A142" s="40" t="s">
        <v>98</v>
      </c>
      <c r="B142" s="40"/>
      <c r="C142" s="247"/>
      <c r="D142" s="40"/>
      <c r="E142" s="40"/>
      <c r="F142" s="243"/>
      <c r="G142" s="40"/>
      <c r="H142" s="40"/>
      <c r="I142" s="244"/>
      <c r="J142" s="245"/>
      <c r="K142" s="40"/>
      <c r="L142" s="40"/>
      <c r="M142" s="40"/>
      <c r="N142" s="40"/>
      <c r="O142" s="40"/>
      <c r="P142" s="245"/>
      <c r="Q142" s="40"/>
      <c r="R142" s="40"/>
      <c r="U142" s="58"/>
      <c r="V142" s="58"/>
    </row>
    <row r="143" spans="1:226">
      <c r="A143" s="40" t="s">
        <v>99</v>
      </c>
      <c r="B143" s="40"/>
      <c r="C143" s="247"/>
      <c r="D143" s="40"/>
      <c r="E143" s="40"/>
      <c r="F143" s="243"/>
      <c r="G143" s="40"/>
      <c r="H143" s="40"/>
      <c r="I143" s="244"/>
      <c r="J143" s="245"/>
      <c r="K143" s="40"/>
      <c r="L143" s="40"/>
      <c r="M143" s="40"/>
      <c r="N143" s="40"/>
      <c r="O143" s="40"/>
      <c r="P143" s="245"/>
      <c r="Q143" s="40"/>
      <c r="R143" s="40"/>
      <c r="U143" s="58"/>
      <c r="V143" s="58"/>
    </row>
    <row r="144" spans="1:226">
      <c r="C144" s="8"/>
      <c r="U144" s="58"/>
      <c r="V144" s="58"/>
    </row>
    <row r="145" spans="1:226" s="54" customFormat="1" ht="18">
      <c r="A145" s="336" t="s">
        <v>100</v>
      </c>
      <c r="B145" s="336"/>
      <c r="C145" s="336"/>
      <c r="D145" s="336"/>
      <c r="E145" s="336"/>
      <c r="F145" s="336"/>
      <c r="G145" s="336"/>
      <c r="H145" s="336"/>
      <c r="I145" s="336"/>
      <c r="J145" s="336"/>
      <c r="K145" s="336"/>
      <c r="L145" s="336"/>
      <c r="M145" s="336"/>
      <c r="N145" s="336"/>
      <c r="O145" s="336"/>
      <c r="P145" s="336"/>
      <c r="Q145" s="336"/>
      <c r="R145" s="336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  <c r="BF145" s="45"/>
      <c r="BG145" s="45"/>
      <c r="BH145" s="45"/>
      <c r="BI145" s="45"/>
      <c r="BJ145" s="45"/>
      <c r="BK145" s="45"/>
      <c r="BL145" s="45"/>
      <c r="BM145" s="45"/>
      <c r="BN145" s="45"/>
      <c r="BO145" s="45"/>
      <c r="BP145" s="45"/>
      <c r="BQ145" s="45"/>
      <c r="BR145" s="45"/>
      <c r="BS145" s="45"/>
      <c r="BT145" s="45"/>
      <c r="BU145" s="45"/>
      <c r="BV145" s="45"/>
      <c r="BW145" s="45"/>
      <c r="BX145" s="45"/>
      <c r="BY145" s="45"/>
      <c r="BZ145" s="45"/>
      <c r="CA145" s="45"/>
      <c r="CB145" s="45"/>
      <c r="CC145" s="45"/>
      <c r="CD145" s="45"/>
      <c r="CE145" s="45"/>
      <c r="CF145" s="45"/>
      <c r="CG145" s="45"/>
      <c r="CH145" s="45"/>
      <c r="CI145" s="45"/>
      <c r="CJ145" s="45"/>
      <c r="CK145" s="45"/>
      <c r="CL145" s="45"/>
      <c r="CM145" s="45"/>
      <c r="CN145" s="45"/>
      <c r="CO145" s="45"/>
      <c r="CP145" s="45"/>
      <c r="CQ145" s="45"/>
      <c r="CR145" s="45"/>
      <c r="CS145" s="45"/>
      <c r="CT145" s="45"/>
      <c r="CU145" s="45"/>
      <c r="CV145" s="45"/>
      <c r="CW145" s="45"/>
      <c r="CX145" s="45"/>
      <c r="CY145" s="45"/>
      <c r="CZ145" s="45"/>
      <c r="DA145" s="45"/>
      <c r="DB145" s="45"/>
      <c r="DC145" s="45"/>
      <c r="DD145" s="45"/>
      <c r="DE145" s="45"/>
      <c r="DF145" s="45"/>
      <c r="DG145" s="45"/>
      <c r="DH145" s="45"/>
      <c r="DI145" s="45"/>
      <c r="DJ145" s="45"/>
      <c r="DK145" s="45"/>
      <c r="DL145" s="45"/>
      <c r="DM145" s="45"/>
      <c r="DN145" s="45"/>
      <c r="DO145" s="45"/>
      <c r="DP145" s="45"/>
      <c r="DQ145" s="45"/>
      <c r="DR145" s="45"/>
      <c r="DS145" s="45"/>
      <c r="DT145" s="45"/>
      <c r="DU145" s="45"/>
      <c r="DV145" s="45"/>
      <c r="DW145" s="45"/>
      <c r="DX145" s="45"/>
      <c r="DY145" s="45"/>
      <c r="DZ145" s="45"/>
      <c r="EA145" s="45"/>
      <c r="EB145" s="45"/>
      <c r="EC145" s="45"/>
      <c r="ED145" s="45"/>
      <c r="EE145" s="45"/>
      <c r="EF145" s="45"/>
      <c r="EG145" s="45"/>
      <c r="EH145" s="45"/>
      <c r="EI145" s="45"/>
      <c r="EJ145" s="45"/>
      <c r="EK145" s="45"/>
      <c r="EL145" s="45"/>
      <c r="EM145" s="45"/>
      <c r="EN145" s="45"/>
      <c r="EO145" s="45"/>
      <c r="EP145" s="45"/>
      <c r="EQ145" s="45"/>
      <c r="ER145" s="45"/>
      <c r="ES145" s="45"/>
      <c r="ET145" s="45"/>
      <c r="EU145" s="45"/>
      <c r="EV145" s="45"/>
      <c r="EW145" s="45"/>
      <c r="EX145" s="45"/>
      <c r="EY145" s="45"/>
      <c r="EZ145" s="45"/>
      <c r="FA145" s="45"/>
      <c r="FB145" s="45"/>
      <c r="FC145" s="45"/>
      <c r="FD145" s="45"/>
      <c r="FE145" s="45"/>
      <c r="FF145" s="45"/>
      <c r="FG145" s="45"/>
      <c r="FH145" s="45"/>
      <c r="FI145" s="45"/>
      <c r="FJ145" s="45"/>
      <c r="FK145" s="45"/>
      <c r="FL145" s="45"/>
      <c r="FM145" s="45"/>
      <c r="FN145" s="45"/>
      <c r="FO145" s="45"/>
      <c r="FP145" s="45"/>
      <c r="FQ145" s="45"/>
      <c r="FR145" s="45"/>
      <c r="FS145" s="45"/>
      <c r="FT145" s="45"/>
      <c r="FU145" s="45"/>
      <c r="FV145" s="45"/>
      <c r="FW145" s="45"/>
      <c r="FX145" s="45"/>
      <c r="FY145" s="45"/>
      <c r="FZ145" s="45"/>
      <c r="GA145" s="45"/>
      <c r="GB145" s="45"/>
      <c r="GC145" s="45"/>
      <c r="GD145" s="45"/>
      <c r="GE145" s="45"/>
      <c r="GF145" s="45"/>
      <c r="GG145" s="45"/>
      <c r="GH145" s="45"/>
      <c r="GI145" s="45"/>
      <c r="GJ145" s="45"/>
      <c r="GK145" s="45"/>
      <c r="GL145" s="45"/>
      <c r="GM145" s="45"/>
      <c r="GN145" s="45"/>
      <c r="GO145" s="45"/>
      <c r="GP145" s="45"/>
      <c r="GQ145" s="45"/>
      <c r="GR145" s="45"/>
      <c r="GS145" s="45"/>
      <c r="GT145" s="45"/>
      <c r="GU145" s="45"/>
      <c r="GV145" s="45"/>
      <c r="GW145" s="45"/>
      <c r="GX145" s="45"/>
      <c r="GY145" s="45"/>
      <c r="GZ145" s="45"/>
      <c r="HA145" s="45"/>
      <c r="HB145" s="45"/>
      <c r="HC145" s="45"/>
      <c r="HD145" s="45"/>
      <c r="HE145" s="45"/>
      <c r="HF145" s="45"/>
      <c r="HG145" s="45"/>
      <c r="HH145" s="45"/>
      <c r="HI145" s="45"/>
      <c r="HJ145" s="45"/>
      <c r="HK145" s="45"/>
      <c r="HL145" s="45"/>
      <c r="HM145" s="45"/>
      <c r="HN145" s="45"/>
      <c r="HO145" s="45"/>
      <c r="HP145" s="45"/>
      <c r="HQ145" s="45"/>
      <c r="HR145" s="45"/>
    </row>
    <row r="146" spans="1:226" s="54" customFormat="1" ht="14.25">
      <c r="A146" s="45"/>
      <c r="B146" s="45"/>
      <c r="C146" s="45"/>
      <c r="D146" s="45"/>
      <c r="E146" s="45"/>
      <c r="F146" s="55"/>
      <c r="G146" s="45"/>
      <c r="H146" s="45"/>
      <c r="I146" s="45"/>
      <c r="J146" s="56"/>
      <c r="K146" s="45"/>
      <c r="L146" s="45"/>
      <c r="M146" s="45"/>
      <c r="N146" s="45"/>
      <c r="O146" s="45"/>
      <c r="P146" s="56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  <c r="BF146" s="45"/>
      <c r="BG146" s="45"/>
      <c r="BH146" s="45"/>
      <c r="BI146" s="45"/>
      <c r="BJ146" s="45"/>
      <c r="BK146" s="45"/>
      <c r="BL146" s="45"/>
      <c r="BM146" s="45"/>
      <c r="BN146" s="45"/>
      <c r="BO146" s="45"/>
      <c r="BP146" s="45"/>
      <c r="BQ146" s="45"/>
      <c r="BR146" s="45"/>
      <c r="BS146" s="45"/>
      <c r="BT146" s="45"/>
      <c r="BU146" s="45"/>
      <c r="BV146" s="45"/>
      <c r="BW146" s="45"/>
      <c r="BX146" s="45"/>
      <c r="BY146" s="45"/>
      <c r="BZ146" s="45"/>
      <c r="CA146" s="45"/>
      <c r="CB146" s="45"/>
      <c r="CC146" s="45"/>
      <c r="CD146" s="45"/>
      <c r="CE146" s="45"/>
      <c r="CF146" s="45"/>
      <c r="CG146" s="45"/>
      <c r="CH146" s="45"/>
      <c r="CI146" s="45"/>
      <c r="CJ146" s="45"/>
      <c r="CK146" s="45"/>
      <c r="CL146" s="45"/>
      <c r="CM146" s="45"/>
      <c r="CN146" s="45"/>
      <c r="CO146" s="45"/>
      <c r="CP146" s="45"/>
      <c r="CQ146" s="45"/>
      <c r="CR146" s="45"/>
      <c r="CS146" s="45"/>
      <c r="CT146" s="45"/>
      <c r="CU146" s="45"/>
      <c r="CV146" s="45"/>
      <c r="CW146" s="45"/>
      <c r="CX146" s="45"/>
      <c r="CY146" s="45"/>
      <c r="CZ146" s="45"/>
      <c r="DA146" s="45"/>
      <c r="DB146" s="45"/>
      <c r="DC146" s="45"/>
      <c r="DD146" s="45"/>
      <c r="DE146" s="45"/>
      <c r="DF146" s="45"/>
      <c r="DG146" s="45"/>
      <c r="DH146" s="45"/>
      <c r="DI146" s="45"/>
      <c r="DJ146" s="45"/>
      <c r="DK146" s="45"/>
      <c r="DL146" s="45"/>
      <c r="DM146" s="45"/>
      <c r="DN146" s="45"/>
      <c r="DO146" s="45"/>
      <c r="DP146" s="45"/>
      <c r="DQ146" s="45"/>
      <c r="DR146" s="45"/>
      <c r="DS146" s="45"/>
      <c r="DT146" s="45"/>
      <c r="DU146" s="45"/>
      <c r="DV146" s="45"/>
      <c r="DW146" s="45"/>
      <c r="DX146" s="45"/>
      <c r="DY146" s="45"/>
      <c r="DZ146" s="45"/>
      <c r="EA146" s="45"/>
      <c r="EB146" s="45"/>
      <c r="EC146" s="45"/>
      <c r="ED146" s="45"/>
      <c r="EE146" s="45"/>
      <c r="EF146" s="45"/>
      <c r="EG146" s="45"/>
      <c r="EH146" s="45"/>
      <c r="EI146" s="45"/>
      <c r="EJ146" s="45"/>
      <c r="EK146" s="45"/>
      <c r="EL146" s="45"/>
      <c r="EM146" s="45"/>
      <c r="EN146" s="45"/>
      <c r="EO146" s="45"/>
      <c r="EP146" s="45"/>
      <c r="EQ146" s="45"/>
      <c r="ER146" s="45"/>
      <c r="ES146" s="45"/>
      <c r="ET146" s="45"/>
      <c r="EU146" s="45"/>
      <c r="EV146" s="45"/>
      <c r="EW146" s="45"/>
      <c r="EX146" s="45"/>
      <c r="EY146" s="45"/>
      <c r="EZ146" s="45"/>
      <c r="FA146" s="45"/>
      <c r="FB146" s="45"/>
      <c r="FC146" s="45"/>
      <c r="FD146" s="45"/>
      <c r="FE146" s="45"/>
      <c r="FF146" s="45"/>
      <c r="FG146" s="45"/>
      <c r="FH146" s="45"/>
      <c r="FI146" s="45"/>
      <c r="FJ146" s="45"/>
      <c r="FK146" s="45"/>
      <c r="FL146" s="45"/>
      <c r="FM146" s="45"/>
      <c r="FN146" s="45"/>
      <c r="FO146" s="45"/>
      <c r="FP146" s="45"/>
      <c r="FQ146" s="45"/>
      <c r="FR146" s="45"/>
      <c r="FS146" s="45"/>
      <c r="FT146" s="45"/>
      <c r="FU146" s="45"/>
      <c r="FV146" s="45"/>
      <c r="FW146" s="45"/>
      <c r="FX146" s="45"/>
      <c r="FY146" s="45"/>
      <c r="FZ146" s="45"/>
      <c r="GA146" s="45"/>
      <c r="GB146" s="45"/>
      <c r="GC146" s="45"/>
      <c r="GD146" s="45"/>
      <c r="GE146" s="45"/>
      <c r="GF146" s="45"/>
      <c r="GG146" s="45"/>
      <c r="GH146" s="45"/>
      <c r="GI146" s="45"/>
      <c r="GJ146" s="45"/>
      <c r="GK146" s="45"/>
      <c r="GL146" s="45"/>
      <c r="GM146" s="45"/>
      <c r="GN146" s="45"/>
      <c r="GO146" s="45"/>
      <c r="GP146" s="45"/>
      <c r="GQ146" s="45"/>
      <c r="GR146" s="45"/>
      <c r="GS146" s="45"/>
      <c r="GT146" s="45"/>
      <c r="GU146" s="45"/>
      <c r="GV146" s="45"/>
      <c r="GW146" s="45"/>
      <c r="GX146" s="45"/>
      <c r="GY146" s="45"/>
      <c r="GZ146" s="45"/>
      <c r="HA146" s="45"/>
      <c r="HB146" s="45"/>
      <c r="HC146" s="45"/>
      <c r="HD146" s="45"/>
      <c r="HE146" s="45"/>
      <c r="HF146" s="45"/>
      <c r="HG146" s="45"/>
      <c r="HH146" s="45"/>
      <c r="HI146" s="45"/>
      <c r="HJ146" s="45"/>
      <c r="HK146" s="45"/>
      <c r="HL146" s="45"/>
      <c r="HM146" s="45"/>
      <c r="HN146" s="45"/>
      <c r="HO146" s="45"/>
      <c r="HP146" s="45"/>
      <c r="HQ146" s="45"/>
      <c r="HR146" s="45"/>
    </row>
    <row r="147" spans="1:226">
      <c r="A147" s="264" t="s">
        <v>160</v>
      </c>
      <c r="B147" s="264"/>
      <c r="C147" s="264"/>
      <c r="D147" s="264"/>
      <c r="E147" s="264"/>
      <c r="F147" s="264"/>
      <c r="G147" s="264"/>
      <c r="H147" s="264"/>
      <c r="I147" s="264"/>
      <c r="J147" s="264"/>
      <c r="K147" s="264"/>
      <c r="L147" s="264"/>
      <c r="M147" s="264"/>
      <c r="N147" s="264"/>
      <c r="O147" s="264"/>
      <c r="P147" s="264"/>
      <c r="Q147" s="264"/>
      <c r="R147" s="264"/>
      <c r="S147" s="264"/>
      <c r="T147" s="264"/>
      <c r="U147" s="58"/>
      <c r="V147" s="58"/>
    </row>
    <row r="148" spans="1:226" ht="12.75" customHeight="1">
      <c r="A148" s="292" t="s">
        <v>3</v>
      </c>
      <c r="B148" s="296" t="s">
        <v>4</v>
      </c>
      <c r="C148" s="296" t="s">
        <v>5</v>
      </c>
      <c r="D148" s="305" t="s">
        <v>101</v>
      </c>
      <c r="E148" s="338" t="s">
        <v>102</v>
      </c>
      <c r="F148" s="339" t="s">
        <v>8</v>
      </c>
      <c r="G148" s="341" t="s">
        <v>9</v>
      </c>
      <c r="H148" s="341" t="s">
        <v>10</v>
      </c>
      <c r="I148" s="341"/>
      <c r="J148" s="341"/>
      <c r="K148" s="341"/>
      <c r="L148" s="341"/>
      <c r="M148" s="341"/>
      <c r="N148" s="341"/>
      <c r="O148" s="341"/>
      <c r="P148" s="338" t="s">
        <v>11</v>
      </c>
      <c r="Q148" s="338"/>
      <c r="R148" s="338"/>
      <c r="S148" s="338"/>
      <c r="T148" s="266" t="s">
        <v>185</v>
      </c>
      <c r="U148" s="58"/>
      <c r="V148" s="58"/>
    </row>
    <row r="149" spans="1:226" ht="12.75" customHeight="1">
      <c r="A149" s="293"/>
      <c r="B149" s="297"/>
      <c r="C149" s="297"/>
      <c r="D149" s="306"/>
      <c r="E149" s="308"/>
      <c r="F149" s="340"/>
      <c r="G149" s="342"/>
      <c r="H149" s="342" t="s">
        <v>12</v>
      </c>
      <c r="I149" s="342"/>
      <c r="J149" s="342"/>
      <c r="K149" s="303" t="s">
        <v>13</v>
      </c>
      <c r="L149" s="303"/>
      <c r="M149" s="303"/>
      <c r="N149" s="303"/>
      <c r="O149" s="303"/>
      <c r="P149" s="304" t="s">
        <v>103</v>
      </c>
      <c r="Q149" s="315" t="s">
        <v>12</v>
      </c>
      <c r="R149" s="308" t="s">
        <v>13</v>
      </c>
      <c r="S149" s="308"/>
      <c r="T149" s="266"/>
      <c r="U149" s="58"/>
      <c r="V149" s="58"/>
    </row>
    <row r="150" spans="1:226" ht="66">
      <c r="A150" s="293"/>
      <c r="B150" s="297"/>
      <c r="C150" s="297"/>
      <c r="D150" s="307"/>
      <c r="E150" s="308"/>
      <c r="F150" s="340"/>
      <c r="G150" s="342"/>
      <c r="H150" s="223" t="s">
        <v>16</v>
      </c>
      <c r="I150" s="224" t="s">
        <v>259</v>
      </c>
      <c r="J150" s="225" t="s">
        <v>17</v>
      </c>
      <c r="K150" s="223" t="s">
        <v>264</v>
      </c>
      <c r="L150" s="223" t="s">
        <v>265</v>
      </c>
      <c r="M150" s="226" t="s">
        <v>262</v>
      </c>
      <c r="N150" s="226" t="s">
        <v>263</v>
      </c>
      <c r="O150" s="227" t="s">
        <v>17</v>
      </c>
      <c r="P150" s="304"/>
      <c r="Q150" s="315"/>
      <c r="R150" s="228" t="s">
        <v>18</v>
      </c>
      <c r="S150" s="227" t="s">
        <v>17</v>
      </c>
      <c r="T150" s="266"/>
      <c r="U150" s="58"/>
      <c r="V150" s="58"/>
    </row>
    <row r="151" spans="1:226">
      <c r="A151" s="399">
        <v>1</v>
      </c>
      <c r="B151" s="323" t="s">
        <v>19</v>
      </c>
      <c r="C151" s="176">
        <v>2</v>
      </c>
      <c r="D151" s="188" t="s">
        <v>149</v>
      </c>
      <c r="E151" s="350" t="s">
        <v>38</v>
      </c>
      <c r="F151" s="351" t="s">
        <v>21</v>
      </c>
      <c r="G151" s="165" t="s">
        <v>25</v>
      </c>
      <c r="H151" s="298">
        <v>20</v>
      </c>
      <c r="I151" s="101">
        <v>10</v>
      </c>
      <c r="J151" s="178">
        <v>40</v>
      </c>
      <c r="K151" s="178">
        <v>10</v>
      </c>
      <c r="L151" s="178"/>
      <c r="M151" s="178"/>
      <c r="N151" s="178"/>
      <c r="O151" s="178">
        <v>40</v>
      </c>
      <c r="P151" s="280">
        <v>4</v>
      </c>
      <c r="Q151" s="178">
        <v>2</v>
      </c>
      <c r="R151" s="178">
        <v>0.4</v>
      </c>
      <c r="S151" s="178">
        <v>1.6</v>
      </c>
      <c r="T151" s="178"/>
      <c r="U151" s="58"/>
      <c r="V151" s="58"/>
    </row>
    <row r="152" spans="1:226">
      <c r="A152" s="400"/>
      <c r="B152" s="324"/>
      <c r="C152" s="176">
        <v>2</v>
      </c>
      <c r="D152" s="188" t="s">
        <v>150</v>
      </c>
      <c r="E152" s="350"/>
      <c r="F152" s="351"/>
      <c r="G152" s="165" t="s">
        <v>26</v>
      </c>
      <c r="H152" s="298"/>
      <c r="I152" s="101">
        <v>10</v>
      </c>
      <c r="J152" s="178">
        <v>40</v>
      </c>
      <c r="K152" s="178"/>
      <c r="L152" s="178">
        <v>10</v>
      </c>
      <c r="M152" s="178"/>
      <c r="N152" s="178"/>
      <c r="O152" s="178">
        <v>40</v>
      </c>
      <c r="P152" s="280"/>
      <c r="Q152" s="178">
        <v>2</v>
      </c>
      <c r="R152" s="178">
        <v>0.4</v>
      </c>
      <c r="S152" s="178">
        <v>1.6</v>
      </c>
      <c r="T152" s="178"/>
      <c r="U152" s="58"/>
      <c r="V152" s="58"/>
    </row>
    <row r="153" spans="1:226" s="84" customFormat="1">
      <c r="A153" s="343">
        <v>2</v>
      </c>
      <c r="B153" s="323" t="s">
        <v>52</v>
      </c>
      <c r="C153" s="229">
        <v>3</v>
      </c>
      <c r="D153" s="190" t="s">
        <v>288</v>
      </c>
      <c r="E153" s="313" t="s">
        <v>55</v>
      </c>
      <c r="F153" s="329" t="s">
        <v>21</v>
      </c>
      <c r="G153" s="199" t="s">
        <v>25</v>
      </c>
      <c r="H153" s="262">
        <v>30</v>
      </c>
      <c r="I153" s="101">
        <v>15</v>
      </c>
      <c r="J153" s="163">
        <v>35</v>
      </c>
      <c r="K153" s="163">
        <v>15</v>
      </c>
      <c r="L153" s="163"/>
      <c r="M153" s="163"/>
      <c r="N153" s="163"/>
      <c r="O153" s="163">
        <v>35</v>
      </c>
      <c r="P153" s="262">
        <v>3</v>
      </c>
      <c r="Q153" s="163">
        <v>2</v>
      </c>
      <c r="R153" s="163">
        <v>0.6</v>
      </c>
      <c r="S153" s="163">
        <v>1.4</v>
      </c>
      <c r="T153" s="180"/>
      <c r="U153" s="58"/>
      <c r="V153" s="58"/>
    </row>
    <row r="154" spans="1:226" s="84" customFormat="1">
      <c r="A154" s="343"/>
      <c r="B154" s="324"/>
      <c r="C154" s="229">
        <v>3</v>
      </c>
      <c r="D154" s="190" t="s">
        <v>289</v>
      </c>
      <c r="E154" s="314"/>
      <c r="F154" s="330"/>
      <c r="G154" s="199" t="s">
        <v>26</v>
      </c>
      <c r="H154" s="263"/>
      <c r="I154" s="101">
        <v>15</v>
      </c>
      <c r="J154" s="163">
        <v>15</v>
      </c>
      <c r="K154" s="163"/>
      <c r="L154" s="163">
        <v>15</v>
      </c>
      <c r="M154" s="163"/>
      <c r="N154" s="163"/>
      <c r="O154" s="163">
        <v>35</v>
      </c>
      <c r="P154" s="263"/>
      <c r="Q154" s="163">
        <v>1</v>
      </c>
      <c r="R154" s="163">
        <v>0.3</v>
      </c>
      <c r="S154" s="163">
        <v>0.7</v>
      </c>
      <c r="T154" s="180"/>
      <c r="U154" s="58"/>
      <c r="V154" s="58"/>
    </row>
    <row r="155" spans="1:226" s="84" customFormat="1">
      <c r="A155" s="343">
        <v>3</v>
      </c>
      <c r="B155" s="334" t="s">
        <v>74</v>
      </c>
      <c r="C155" s="230">
        <v>6</v>
      </c>
      <c r="D155" s="191" t="s">
        <v>281</v>
      </c>
      <c r="E155" s="327" t="s">
        <v>76</v>
      </c>
      <c r="F155" s="328" t="s">
        <v>21</v>
      </c>
      <c r="G155" s="199" t="s">
        <v>22</v>
      </c>
      <c r="H155" s="261">
        <v>20</v>
      </c>
      <c r="I155" s="101">
        <v>10</v>
      </c>
      <c r="J155" s="163">
        <v>20</v>
      </c>
      <c r="K155" s="163">
        <v>10</v>
      </c>
      <c r="L155" s="163"/>
      <c r="M155" s="163"/>
      <c r="N155" s="163"/>
      <c r="O155" s="163">
        <v>20</v>
      </c>
      <c r="P155" s="261">
        <v>3</v>
      </c>
      <c r="Q155" s="163">
        <v>1</v>
      </c>
      <c r="R155" s="163">
        <v>0.3</v>
      </c>
      <c r="S155" s="163">
        <v>0.7</v>
      </c>
      <c r="T155" s="180"/>
      <c r="U155" s="58"/>
      <c r="V155" s="58"/>
    </row>
    <row r="156" spans="1:226" s="84" customFormat="1">
      <c r="A156" s="343"/>
      <c r="B156" s="335"/>
      <c r="C156" s="230">
        <v>6</v>
      </c>
      <c r="D156" s="191" t="s">
        <v>282</v>
      </c>
      <c r="E156" s="327"/>
      <c r="F156" s="328"/>
      <c r="G156" s="199" t="s">
        <v>26</v>
      </c>
      <c r="H156" s="261"/>
      <c r="I156" s="101">
        <v>10</v>
      </c>
      <c r="J156" s="163">
        <v>40</v>
      </c>
      <c r="K156" s="163"/>
      <c r="L156" s="163">
        <v>10</v>
      </c>
      <c r="M156" s="163"/>
      <c r="N156" s="163"/>
      <c r="O156" s="163">
        <v>40</v>
      </c>
      <c r="P156" s="261"/>
      <c r="Q156" s="163">
        <v>2</v>
      </c>
      <c r="R156" s="163">
        <v>0.4</v>
      </c>
      <c r="S156" s="163">
        <v>1.6</v>
      </c>
      <c r="T156" s="180"/>
      <c r="U156" s="58"/>
      <c r="V156" s="58"/>
    </row>
    <row r="157" spans="1:226">
      <c r="A157" s="267" t="s">
        <v>104</v>
      </c>
      <c r="B157" s="268"/>
      <c r="C157" s="268"/>
      <c r="D157" s="268"/>
      <c r="E157" s="268"/>
      <c r="F157" s="268"/>
      <c r="G157" s="269"/>
      <c r="H157" s="232">
        <f>SUM(H151:H156)</f>
        <v>70</v>
      </c>
      <c r="I157" s="232">
        <f t="shared" ref="I157:T157" si="6">SUM(I151:I156)</f>
        <v>70</v>
      </c>
      <c r="J157" s="232">
        <f t="shared" si="6"/>
        <v>190</v>
      </c>
      <c r="K157" s="232">
        <f t="shared" si="6"/>
        <v>35</v>
      </c>
      <c r="L157" s="232">
        <f t="shared" si="6"/>
        <v>35</v>
      </c>
      <c r="M157" s="232">
        <f t="shared" si="6"/>
        <v>0</v>
      </c>
      <c r="N157" s="232">
        <f t="shared" si="6"/>
        <v>0</v>
      </c>
      <c r="O157" s="232">
        <f t="shared" si="6"/>
        <v>210</v>
      </c>
      <c r="P157" s="232">
        <f t="shared" si="6"/>
        <v>10</v>
      </c>
      <c r="Q157" s="232">
        <f t="shared" si="6"/>
        <v>10</v>
      </c>
      <c r="R157" s="232">
        <f t="shared" si="6"/>
        <v>2.4</v>
      </c>
      <c r="S157" s="232">
        <f t="shared" si="6"/>
        <v>7.6</v>
      </c>
      <c r="T157" s="232">
        <f t="shared" si="6"/>
        <v>0</v>
      </c>
      <c r="U157" s="58"/>
      <c r="V157" s="58"/>
    </row>
    <row r="158" spans="1:226" s="20" customFormat="1" ht="14.25">
      <c r="A158" s="10"/>
      <c r="B158" s="11"/>
      <c r="C158" s="11"/>
      <c r="D158" s="12"/>
      <c r="E158" s="18"/>
      <c r="F158" s="13"/>
      <c r="G158" s="14"/>
      <c r="H158" s="18"/>
      <c r="I158" s="48"/>
      <c r="J158" s="15"/>
      <c r="K158" s="16"/>
      <c r="L158" s="15"/>
      <c r="M158" s="17"/>
      <c r="N158" s="17"/>
      <c r="O158" s="17"/>
      <c r="P158" s="19"/>
      <c r="Q158" s="18"/>
      <c r="R158" s="18"/>
      <c r="S158" s="18"/>
      <c r="T158" s="18"/>
      <c r="U158" s="237"/>
      <c r="V158" s="237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  <c r="CZ158" s="18"/>
      <c r="DA158" s="18"/>
      <c r="DB158" s="18"/>
      <c r="DC158" s="18"/>
      <c r="DD158" s="18"/>
      <c r="DE158" s="18"/>
      <c r="DF158" s="18"/>
      <c r="DG158" s="18"/>
      <c r="DH158" s="18"/>
      <c r="DI158" s="18"/>
      <c r="DJ158" s="18"/>
      <c r="DK158" s="18"/>
      <c r="DL158" s="18"/>
      <c r="DM158" s="18"/>
      <c r="DN158" s="18"/>
      <c r="DO158" s="18"/>
      <c r="DP158" s="18"/>
      <c r="DQ158" s="18"/>
      <c r="DR158" s="18"/>
      <c r="DS158" s="18"/>
      <c r="DT158" s="18"/>
      <c r="DU158" s="18"/>
      <c r="DV158" s="18"/>
      <c r="DW158" s="18"/>
      <c r="DX158" s="18"/>
      <c r="DY158" s="18"/>
      <c r="DZ158" s="18"/>
      <c r="EA158" s="18"/>
      <c r="EB158" s="18"/>
      <c r="EC158" s="18"/>
      <c r="ED158" s="18"/>
      <c r="EE158" s="18"/>
      <c r="EF158" s="18"/>
      <c r="EG158" s="18"/>
      <c r="EH158" s="18"/>
      <c r="EI158" s="18"/>
      <c r="EJ158" s="18"/>
      <c r="EK158" s="18"/>
      <c r="EL158" s="18"/>
      <c r="EM158" s="18"/>
      <c r="EN158" s="18"/>
      <c r="EO158" s="18"/>
      <c r="EP158" s="18"/>
      <c r="EQ158" s="18"/>
      <c r="ER158" s="18"/>
      <c r="ES158" s="18"/>
      <c r="ET158" s="18"/>
      <c r="EU158" s="18"/>
      <c r="EV158" s="18"/>
      <c r="EW158" s="18"/>
      <c r="EX158" s="18"/>
      <c r="EY158" s="18"/>
      <c r="EZ158" s="18"/>
      <c r="FA158" s="18"/>
      <c r="FB158" s="18"/>
      <c r="FC158" s="18"/>
      <c r="FD158" s="18"/>
      <c r="FE158" s="18"/>
      <c r="FF158" s="18"/>
      <c r="FG158" s="18"/>
      <c r="FH158" s="18"/>
      <c r="FI158" s="18"/>
      <c r="FJ158" s="18"/>
      <c r="FK158" s="18"/>
      <c r="FL158" s="18"/>
      <c r="FM158" s="18"/>
      <c r="FN158" s="18"/>
      <c r="FO158" s="18"/>
      <c r="FP158" s="18"/>
      <c r="FQ158" s="18"/>
      <c r="FR158" s="18"/>
      <c r="FS158" s="18"/>
      <c r="FT158" s="18"/>
      <c r="FU158" s="18"/>
      <c r="FV158" s="18"/>
      <c r="FW158" s="18"/>
      <c r="FX158" s="18"/>
      <c r="FY158" s="18"/>
      <c r="FZ158" s="18"/>
      <c r="GA158" s="18"/>
      <c r="GB158" s="18"/>
      <c r="GC158" s="18"/>
      <c r="GD158" s="18"/>
      <c r="GE158" s="18"/>
      <c r="GF158" s="18"/>
      <c r="GG158" s="18"/>
      <c r="GH158" s="18"/>
      <c r="GI158" s="18"/>
      <c r="GJ158" s="18"/>
      <c r="GK158" s="18"/>
      <c r="GL158" s="18"/>
      <c r="GM158" s="18"/>
      <c r="GN158" s="18"/>
      <c r="GO158" s="18"/>
      <c r="GP158" s="18"/>
      <c r="GQ158" s="18"/>
      <c r="GR158" s="18"/>
      <c r="GS158" s="18"/>
      <c r="GT158" s="18"/>
      <c r="GU158" s="18"/>
      <c r="GV158" s="18"/>
      <c r="GW158" s="18"/>
      <c r="GX158" s="18"/>
      <c r="GY158" s="18"/>
      <c r="GZ158" s="18"/>
      <c r="HA158" s="18"/>
      <c r="HB158" s="18"/>
      <c r="HC158" s="18"/>
      <c r="HD158" s="18"/>
      <c r="HE158" s="18"/>
      <c r="HF158" s="18"/>
      <c r="HG158" s="18"/>
      <c r="HH158" s="18"/>
      <c r="HI158" s="18"/>
      <c r="HJ158" s="18"/>
      <c r="HK158" s="18"/>
      <c r="HL158" s="18"/>
      <c r="HM158" s="18"/>
      <c r="HN158" s="18"/>
      <c r="HO158" s="18"/>
      <c r="HP158" s="18"/>
      <c r="HQ158" s="18"/>
      <c r="HR158" s="18"/>
    </row>
    <row r="159" spans="1:226" s="75" customFormat="1" ht="14.25">
      <c r="A159" s="264" t="s">
        <v>160</v>
      </c>
      <c r="B159" s="264"/>
      <c r="C159" s="264"/>
      <c r="D159" s="264"/>
      <c r="E159" s="264"/>
      <c r="F159" s="264"/>
      <c r="G159" s="264"/>
      <c r="H159" s="264"/>
      <c r="I159" s="264"/>
      <c r="J159" s="264"/>
      <c r="K159" s="264"/>
      <c r="L159" s="264"/>
      <c r="M159" s="264"/>
      <c r="N159" s="264"/>
      <c r="O159" s="264"/>
      <c r="P159" s="264"/>
      <c r="Q159" s="264"/>
      <c r="R159" s="264"/>
      <c r="S159" s="264"/>
      <c r="T159" s="264"/>
      <c r="U159" s="237"/>
      <c r="V159" s="237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/>
      <c r="CX159" s="18"/>
      <c r="CY159" s="18"/>
      <c r="CZ159" s="18"/>
      <c r="DA159" s="18"/>
      <c r="DB159" s="18"/>
      <c r="DC159" s="18"/>
      <c r="DD159" s="18"/>
      <c r="DE159" s="18"/>
      <c r="DF159" s="18"/>
      <c r="DG159" s="18"/>
      <c r="DH159" s="18"/>
      <c r="DI159" s="18"/>
      <c r="DJ159" s="18"/>
      <c r="DK159" s="18"/>
      <c r="DL159" s="18"/>
      <c r="DM159" s="18"/>
      <c r="DN159" s="18"/>
      <c r="DO159" s="18"/>
      <c r="DP159" s="18"/>
      <c r="DQ159" s="18"/>
      <c r="DR159" s="18"/>
      <c r="DS159" s="18"/>
      <c r="DT159" s="18"/>
      <c r="DU159" s="18"/>
      <c r="DV159" s="18"/>
      <c r="DW159" s="18"/>
      <c r="DX159" s="18"/>
      <c r="DY159" s="18"/>
      <c r="DZ159" s="18"/>
      <c r="EA159" s="18"/>
      <c r="EB159" s="18"/>
      <c r="EC159" s="18"/>
      <c r="ED159" s="18"/>
      <c r="EE159" s="18"/>
      <c r="EF159" s="18"/>
      <c r="EG159" s="18"/>
      <c r="EH159" s="18"/>
      <c r="EI159" s="18"/>
      <c r="EJ159" s="18"/>
      <c r="EK159" s="18"/>
      <c r="EL159" s="18"/>
      <c r="EM159" s="18"/>
      <c r="EN159" s="18"/>
      <c r="EO159" s="18"/>
      <c r="EP159" s="18"/>
      <c r="EQ159" s="18"/>
      <c r="ER159" s="18"/>
      <c r="ES159" s="18"/>
      <c r="ET159" s="18"/>
      <c r="EU159" s="18"/>
      <c r="EV159" s="18"/>
      <c r="EW159" s="18"/>
      <c r="EX159" s="18"/>
      <c r="EY159" s="18"/>
      <c r="EZ159" s="18"/>
      <c r="FA159" s="18"/>
      <c r="FB159" s="18"/>
      <c r="FC159" s="18"/>
      <c r="FD159" s="18"/>
      <c r="FE159" s="18"/>
      <c r="FF159" s="18"/>
      <c r="FG159" s="18"/>
      <c r="FH159" s="18"/>
      <c r="FI159" s="18"/>
      <c r="FJ159" s="18"/>
      <c r="FK159" s="18"/>
      <c r="FL159" s="18"/>
      <c r="FM159" s="18"/>
      <c r="FN159" s="18"/>
      <c r="FO159" s="18"/>
      <c r="FP159" s="18"/>
      <c r="FQ159" s="18"/>
      <c r="FR159" s="18"/>
      <c r="FS159" s="18"/>
      <c r="FT159" s="18"/>
      <c r="FU159" s="18"/>
      <c r="FV159" s="18"/>
      <c r="FW159" s="18"/>
      <c r="FX159" s="18"/>
      <c r="FY159" s="18"/>
      <c r="FZ159" s="18"/>
      <c r="GA159" s="18"/>
      <c r="GB159" s="18"/>
      <c r="GC159" s="18"/>
      <c r="GD159" s="18"/>
      <c r="GE159" s="18"/>
      <c r="GF159" s="18"/>
      <c r="GG159" s="18"/>
      <c r="GH159" s="18"/>
      <c r="GI159" s="18"/>
      <c r="GJ159" s="18"/>
      <c r="GK159" s="18"/>
      <c r="GL159" s="18"/>
      <c r="GM159" s="18"/>
      <c r="GN159" s="18"/>
      <c r="GO159" s="18"/>
      <c r="GP159" s="18"/>
      <c r="GQ159" s="18"/>
      <c r="GR159" s="18"/>
      <c r="GS159" s="18"/>
      <c r="GT159" s="18"/>
      <c r="GU159" s="18"/>
      <c r="GV159" s="18"/>
      <c r="GW159" s="18"/>
      <c r="GX159" s="18"/>
      <c r="GY159" s="18"/>
      <c r="GZ159" s="18"/>
      <c r="HA159" s="18"/>
      <c r="HB159" s="18"/>
      <c r="HC159" s="18"/>
      <c r="HD159" s="18"/>
      <c r="HE159" s="18"/>
      <c r="HF159" s="18"/>
      <c r="HG159" s="18"/>
      <c r="HH159" s="18"/>
      <c r="HI159" s="18"/>
      <c r="HJ159" s="18"/>
      <c r="HK159" s="18"/>
      <c r="HL159" s="18"/>
      <c r="HM159" s="18"/>
      <c r="HN159" s="18"/>
      <c r="HO159" s="18"/>
      <c r="HP159" s="18"/>
      <c r="HQ159" s="18"/>
      <c r="HR159" s="18"/>
    </row>
    <row r="160" spans="1:226" s="75" customFormat="1" ht="14.25">
      <c r="A160" s="264" t="s">
        <v>235</v>
      </c>
      <c r="B160" s="264"/>
      <c r="C160" s="264"/>
      <c r="D160" s="264"/>
      <c r="E160" s="264"/>
      <c r="F160" s="264"/>
      <c r="G160" s="264"/>
      <c r="H160" s="264"/>
      <c r="I160" s="264"/>
      <c r="J160" s="264"/>
      <c r="K160" s="264"/>
      <c r="L160" s="264"/>
      <c r="M160" s="264"/>
      <c r="N160" s="264"/>
      <c r="O160" s="264"/>
      <c r="P160" s="264"/>
      <c r="Q160" s="264"/>
      <c r="R160" s="264"/>
      <c r="S160" s="264"/>
      <c r="T160" s="264"/>
      <c r="U160" s="237"/>
      <c r="V160" s="237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  <c r="CK160" s="18"/>
      <c r="CL160" s="18"/>
      <c r="CM160" s="18"/>
      <c r="CN160" s="18"/>
      <c r="CO160" s="18"/>
      <c r="CP160" s="18"/>
      <c r="CQ160" s="18"/>
      <c r="CR160" s="18"/>
      <c r="CS160" s="18"/>
      <c r="CT160" s="18"/>
      <c r="CU160" s="18"/>
      <c r="CV160" s="18"/>
      <c r="CW160" s="18"/>
      <c r="CX160" s="18"/>
      <c r="CY160" s="18"/>
      <c r="CZ160" s="18"/>
      <c r="DA160" s="18"/>
      <c r="DB160" s="18"/>
      <c r="DC160" s="18"/>
      <c r="DD160" s="18"/>
      <c r="DE160" s="18"/>
      <c r="DF160" s="18"/>
      <c r="DG160" s="18"/>
      <c r="DH160" s="18"/>
      <c r="DI160" s="18"/>
      <c r="DJ160" s="18"/>
      <c r="DK160" s="18"/>
      <c r="DL160" s="18"/>
      <c r="DM160" s="18"/>
      <c r="DN160" s="18"/>
      <c r="DO160" s="18"/>
      <c r="DP160" s="18"/>
      <c r="DQ160" s="18"/>
      <c r="DR160" s="18"/>
      <c r="DS160" s="18"/>
      <c r="DT160" s="18"/>
      <c r="DU160" s="18"/>
      <c r="DV160" s="18"/>
      <c r="DW160" s="18"/>
      <c r="DX160" s="18"/>
      <c r="DY160" s="18"/>
      <c r="DZ160" s="18"/>
      <c r="EA160" s="18"/>
      <c r="EB160" s="18"/>
      <c r="EC160" s="18"/>
      <c r="ED160" s="18"/>
      <c r="EE160" s="18"/>
      <c r="EF160" s="18"/>
      <c r="EG160" s="18"/>
      <c r="EH160" s="18"/>
      <c r="EI160" s="18"/>
      <c r="EJ160" s="18"/>
      <c r="EK160" s="18"/>
      <c r="EL160" s="18"/>
      <c r="EM160" s="18"/>
      <c r="EN160" s="18"/>
      <c r="EO160" s="18"/>
      <c r="EP160" s="18"/>
      <c r="EQ160" s="18"/>
      <c r="ER160" s="18"/>
      <c r="ES160" s="18"/>
      <c r="ET160" s="18"/>
      <c r="EU160" s="18"/>
      <c r="EV160" s="18"/>
      <c r="EW160" s="18"/>
      <c r="EX160" s="18"/>
      <c r="EY160" s="18"/>
      <c r="EZ160" s="18"/>
      <c r="FA160" s="18"/>
      <c r="FB160" s="18"/>
      <c r="FC160" s="18"/>
      <c r="FD160" s="18"/>
      <c r="FE160" s="18"/>
      <c r="FF160" s="18"/>
      <c r="FG160" s="18"/>
      <c r="FH160" s="18"/>
      <c r="FI160" s="18"/>
      <c r="FJ160" s="18"/>
      <c r="FK160" s="18"/>
      <c r="FL160" s="18"/>
      <c r="FM160" s="18"/>
      <c r="FN160" s="18"/>
      <c r="FO160" s="18"/>
      <c r="FP160" s="18"/>
      <c r="FQ160" s="18"/>
      <c r="FR160" s="18"/>
      <c r="FS160" s="18"/>
      <c r="FT160" s="18"/>
      <c r="FU160" s="18"/>
      <c r="FV160" s="18"/>
      <c r="FW160" s="18"/>
      <c r="FX160" s="18"/>
      <c r="FY160" s="18"/>
      <c r="FZ160" s="18"/>
      <c r="GA160" s="18"/>
      <c r="GB160" s="18"/>
      <c r="GC160" s="18"/>
      <c r="GD160" s="18"/>
      <c r="GE160" s="18"/>
      <c r="GF160" s="18"/>
      <c r="GG160" s="18"/>
      <c r="GH160" s="18"/>
      <c r="GI160" s="18"/>
      <c r="GJ160" s="18"/>
      <c r="GK160" s="18"/>
      <c r="GL160" s="18"/>
      <c r="GM160" s="18"/>
      <c r="GN160" s="18"/>
      <c r="GO160" s="18"/>
      <c r="GP160" s="18"/>
      <c r="GQ160" s="18"/>
      <c r="GR160" s="18"/>
      <c r="GS160" s="18"/>
      <c r="GT160" s="18"/>
      <c r="GU160" s="18"/>
      <c r="GV160" s="18"/>
      <c r="GW160" s="18"/>
      <c r="GX160" s="18"/>
      <c r="GY160" s="18"/>
      <c r="GZ160" s="18"/>
      <c r="HA160" s="18"/>
      <c r="HB160" s="18"/>
      <c r="HC160" s="18"/>
      <c r="HD160" s="18"/>
      <c r="HE160" s="18"/>
      <c r="HF160" s="18"/>
      <c r="HG160" s="18"/>
      <c r="HH160" s="18"/>
      <c r="HI160" s="18"/>
      <c r="HJ160" s="18"/>
      <c r="HK160" s="18"/>
      <c r="HL160" s="18"/>
      <c r="HM160" s="18"/>
      <c r="HN160" s="18"/>
      <c r="HO160" s="18"/>
      <c r="HP160" s="18"/>
      <c r="HQ160" s="18"/>
      <c r="HR160" s="18"/>
    </row>
    <row r="161" spans="1:226" s="75" customFormat="1" ht="14.25" customHeight="1">
      <c r="A161" s="292" t="s">
        <v>3</v>
      </c>
      <c r="B161" s="296" t="s">
        <v>4</v>
      </c>
      <c r="C161" s="296" t="s">
        <v>5</v>
      </c>
      <c r="D161" s="305" t="s">
        <v>101</v>
      </c>
      <c r="E161" s="338" t="s">
        <v>102</v>
      </c>
      <c r="F161" s="339" t="s">
        <v>8</v>
      </c>
      <c r="G161" s="341" t="s">
        <v>9</v>
      </c>
      <c r="H161" s="341" t="s">
        <v>10</v>
      </c>
      <c r="I161" s="341"/>
      <c r="J161" s="341"/>
      <c r="K161" s="341"/>
      <c r="L161" s="341"/>
      <c r="M161" s="341"/>
      <c r="N161" s="341"/>
      <c r="O161" s="341"/>
      <c r="P161" s="338" t="s">
        <v>11</v>
      </c>
      <c r="Q161" s="338"/>
      <c r="R161" s="338"/>
      <c r="S161" s="338"/>
      <c r="T161" s="266" t="s">
        <v>185</v>
      </c>
      <c r="U161" s="237"/>
      <c r="V161" s="237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  <c r="CT161" s="18"/>
      <c r="CU161" s="18"/>
      <c r="CV161" s="18"/>
      <c r="CW161" s="18"/>
      <c r="CX161" s="18"/>
      <c r="CY161" s="18"/>
      <c r="CZ161" s="18"/>
      <c r="DA161" s="18"/>
      <c r="DB161" s="18"/>
      <c r="DC161" s="18"/>
      <c r="DD161" s="18"/>
      <c r="DE161" s="18"/>
      <c r="DF161" s="18"/>
      <c r="DG161" s="18"/>
      <c r="DH161" s="18"/>
      <c r="DI161" s="18"/>
      <c r="DJ161" s="18"/>
      <c r="DK161" s="18"/>
      <c r="DL161" s="18"/>
      <c r="DM161" s="18"/>
      <c r="DN161" s="18"/>
      <c r="DO161" s="18"/>
      <c r="DP161" s="18"/>
      <c r="DQ161" s="18"/>
      <c r="DR161" s="18"/>
      <c r="DS161" s="18"/>
      <c r="DT161" s="18"/>
      <c r="DU161" s="18"/>
      <c r="DV161" s="18"/>
      <c r="DW161" s="18"/>
      <c r="DX161" s="18"/>
      <c r="DY161" s="18"/>
      <c r="DZ161" s="18"/>
      <c r="EA161" s="18"/>
      <c r="EB161" s="18"/>
      <c r="EC161" s="18"/>
      <c r="ED161" s="18"/>
      <c r="EE161" s="18"/>
      <c r="EF161" s="18"/>
      <c r="EG161" s="18"/>
      <c r="EH161" s="18"/>
      <c r="EI161" s="18"/>
      <c r="EJ161" s="18"/>
      <c r="EK161" s="18"/>
      <c r="EL161" s="18"/>
      <c r="EM161" s="18"/>
      <c r="EN161" s="18"/>
      <c r="EO161" s="18"/>
      <c r="EP161" s="18"/>
      <c r="EQ161" s="18"/>
      <c r="ER161" s="18"/>
      <c r="ES161" s="18"/>
      <c r="ET161" s="18"/>
      <c r="EU161" s="18"/>
      <c r="EV161" s="18"/>
      <c r="EW161" s="18"/>
      <c r="EX161" s="18"/>
      <c r="EY161" s="18"/>
      <c r="EZ161" s="18"/>
      <c r="FA161" s="18"/>
      <c r="FB161" s="18"/>
      <c r="FC161" s="18"/>
      <c r="FD161" s="18"/>
      <c r="FE161" s="18"/>
      <c r="FF161" s="18"/>
      <c r="FG161" s="18"/>
      <c r="FH161" s="18"/>
      <c r="FI161" s="18"/>
      <c r="FJ161" s="18"/>
      <c r="FK161" s="18"/>
      <c r="FL161" s="18"/>
      <c r="FM161" s="18"/>
      <c r="FN161" s="18"/>
      <c r="FO161" s="18"/>
      <c r="FP161" s="18"/>
      <c r="FQ161" s="18"/>
      <c r="FR161" s="18"/>
      <c r="FS161" s="18"/>
      <c r="FT161" s="18"/>
      <c r="FU161" s="18"/>
      <c r="FV161" s="18"/>
      <c r="FW161" s="18"/>
      <c r="FX161" s="18"/>
      <c r="FY161" s="18"/>
      <c r="FZ161" s="18"/>
      <c r="GA161" s="18"/>
      <c r="GB161" s="18"/>
      <c r="GC161" s="18"/>
      <c r="GD161" s="18"/>
      <c r="GE161" s="18"/>
      <c r="GF161" s="18"/>
      <c r="GG161" s="18"/>
      <c r="GH161" s="18"/>
      <c r="GI161" s="18"/>
      <c r="GJ161" s="18"/>
      <c r="GK161" s="18"/>
      <c r="GL161" s="18"/>
      <c r="GM161" s="18"/>
      <c r="GN161" s="18"/>
      <c r="GO161" s="18"/>
      <c r="GP161" s="18"/>
      <c r="GQ161" s="18"/>
      <c r="GR161" s="18"/>
      <c r="GS161" s="18"/>
      <c r="GT161" s="18"/>
      <c r="GU161" s="18"/>
      <c r="GV161" s="18"/>
      <c r="GW161" s="18"/>
      <c r="GX161" s="18"/>
      <c r="GY161" s="18"/>
      <c r="GZ161" s="18"/>
      <c r="HA161" s="18"/>
      <c r="HB161" s="18"/>
      <c r="HC161" s="18"/>
      <c r="HD161" s="18"/>
      <c r="HE161" s="18"/>
      <c r="HF161" s="18"/>
      <c r="HG161" s="18"/>
      <c r="HH161" s="18"/>
      <c r="HI161" s="18"/>
      <c r="HJ161" s="18"/>
      <c r="HK161" s="18"/>
      <c r="HL161" s="18"/>
      <c r="HM161" s="18"/>
      <c r="HN161" s="18"/>
      <c r="HO161" s="18"/>
      <c r="HP161" s="18"/>
      <c r="HQ161" s="18"/>
      <c r="HR161" s="18"/>
    </row>
    <row r="162" spans="1:226" s="75" customFormat="1" ht="14.25" customHeight="1">
      <c r="A162" s="293"/>
      <c r="B162" s="297"/>
      <c r="C162" s="297"/>
      <c r="D162" s="306"/>
      <c r="E162" s="308"/>
      <c r="F162" s="340"/>
      <c r="G162" s="342"/>
      <c r="H162" s="342" t="s">
        <v>12</v>
      </c>
      <c r="I162" s="342"/>
      <c r="J162" s="342"/>
      <c r="K162" s="303" t="s">
        <v>13</v>
      </c>
      <c r="L162" s="303"/>
      <c r="M162" s="303"/>
      <c r="N162" s="303"/>
      <c r="O162" s="303"/>
      <c r="P162" s="304" t="s">
        <v>103</v>
      </c>
      <c r="Q162" s="315" t="s">
        <v>12</v>
      </c>
      <c r="R162" s="308" t="s">
        <v>13</v>
      </c>
      <c r="S162" s="308"/>
      <c r="T162" s="266"/>
      <c r="U162" s="237"/>
      <c r="V162" s="237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  <c r="CT162" s="18"/>
      <c r="CU162" s="18"/>
      <c r="CV162" s="18"/>
      <c r="CW162" s="18"/>
      <c r="CX162" s="18"/>
      <c r="CY162" s="18"/>
      <c r="CZ162" s="18"/>
      <c r="DA162" s="18"/>
      <c r="DB162" s="18"/>
      <c r="DC162" s="18"/>
      <c r="DD162" s="18"/>
      <c r="DE162" s="18"/>
      <c r="DF162" s="18"/>
      <c r="DG162" s="18"/>
      <c r="DH162" s="18"/>
      <c r="DI162" s="18"/>
      <c r="DJ162" s="18"/>
      <c r="DK162" s="18"/>
      <c r="DL162" s="18"/>
      <c r="DM162" s="18"/>
      <c r="DN162" s="18"/>
      <c r="DO162" s="18"/>
      <c r="DP162" s="18"/>
      <c r="DQ162" s="18"/>
      <c r="DR162" s="18"/>
      <c r="DS162" s="18"/>
      <c r="DT162" s="18"/>
      <c r="DU162" s="18"/>
      <c r="DV162" s="18"/>
      <c r="DW162" s="18"/>
      <c r="DX162" s="18"/>
      <c r="DY162" s="18"/>
      <c r="DZ162" s="18"/>
      <c r="EA162" s="18"/>
      <c r="EB162" s="18"/>
      <c r="EC162" s="18"/>
      <c r="ED162" s="18"/>
      <c r="EE162" s="18"/>
      <c r="EF162" s="18"/>
      <c r="EG162" s="18"/>
      <c r="EH162" s="18"/>
      <c r="EI162" s="18"/>
      <c r="EJ162" s="18"/>
      <c r="EK162" s="18"/>
      <c r="EL162" s="18"/>
      <c r="EM162" s="18"/>
      <c r="EN162" s="18"/>
      <c r="EO162" s="18"/>
      <c r="EP162" s="18"/>
      <c r="EQ162" s="18"/>
      <c r="ER162" s="18"/>
      <c r="ES162" s="18"/>
      <c r="ET162" s="18"/>
      <c r="EU162" s="18"/>
      <c r="EV162" s="18"/>
      <c r="EW162" s="18"/>
      <c r="EX162" s="18"/>
      <c r="EY162" s="18"/>
      <c r="EZ162" s="18"/>
      <c r="FA162" s="18"/>
      <c r="FB162" s="18"/>
      <c r="FC162" s="18"/>
      <c r="FD162" s="18"/>
      <c r="FE162" s="18"/>
      <c r="FF162" s="18"/>
      <c r="FG162" s="18"/>
      <c r="FH162" s="18"/>
      <c r="FI162" s="18"/>
      <c r="FJ162" s="18"/>
      <c r="FK162" s="18"/>
      <c r="FL162" s="18"/>
      <c r="FM162" s="18"/>
      <c r="FN162" s="18"/>
      <c r="FO162" s="18"/>
      <c r="FP162" s="18"/>
      <c r="FQ162" s="18"/>
      <c r="FR162" s="18"/>
      <c r="FS162" s="18"/>
      <c r="FT162" s="18"/>
      <c r="FU162" s="18"/>
      <c r="FV162" s="18"/>
      <c r="FW162" s="18"/>
      <c r="FX162" s="18"/>
      <c r="FY162" s="18"/>
      <c r="FZ162" s="18"/>
      <c r="GA162" s="18"/>
      <c r="GB162" s="18"/>
      <c r="GC162" s="18"/>
      <c r="GD162" s="18"/>
      <c r="GE162" s="18"/>
      <c r="GF162" s="18"/>
      <c r="GG162" s="18"/>
      <c r="GH162" s="18"/>
      <c r="GI162" s="18"/>
      <c r="GJ162" s="18"/>
      <c r="GK162" s="18"/>
      <c r="GL162" s="18"/>
      <c r="GM162" s="18"/>
      <c r="GN162" s="18"/>
      <c r="GO162" s="18"/>
      <c r="GP162" s="18"/>
      <c r="GQ162" s="18"/>
      <c r="GR162" s="18"/>
      <c r="GS162" s="18"/>
      <c r="GT162" s="18"/>
      <c r="GU162" s="18"/>
      <c r="GV162" s="18"/>
      <c r="GW162" s="18"/>
      <c r="GX162" s="18"/>
      <c r="GY162" s="18"/>
      <c r="GZ162" s="18"/>
      <c r="HA162" s="18"/>
      <c r="HB162" s="18"/>
      <c r="HC162" s="18"/>
      <c r="HD162" s="18"/>
      <c r="HE162" s="18"/>
      <c r="HF162" s="18"/>
      <c r="HG162" s="18"/>
      <c r="HH162" s="18"/>
      <c r="HI162" s="18"/>
      <c r="HJ162" s="18"/>
      <c r="HK162" s="18"/>
      <c r="HL162" s="18"/>
      <c r="HM162" s="18"/>
      <c r="HN162" s="18"/>
      <c r="HO162" s="18"/>
      <c r="HP162" s="18"/>
      <c r="HQ162" s="18"/>
      <c r="HR162" s="18"/>
    </row>
    <row r="163" spans="1:226" s="75" customFormat="1" ht="66">
      <c r="A163" s="293"/>
      <c r="B163" s="297"/>
      <c r="C163" s="297"/>
      <c r="D163" s="307"/>
      <c r="E163" s="308"/>
      <c r="F163" s="340"/>
      <c r="G163" s="342"/>
      <c r="H163" s="223" t="s">
        <v>16</v>
      </c>
      <c r="I163" s="224" t="s">
        <v>259</v>
      </c>
      <c r="J163" s="225" t="s">
        <v>17</v>
      </c>
      <c r="K163" s="223" t="s">
        <v>264</v>
      </c>
      <c r="L163" s="223" t="s">
        <v>265</v>
      </c>
      <c r="M163" s="226" t="s">
        <v>262</v>
      </c>
      <c r="N163" s="226" t="s">
        <v>263</v>
      </c>
      <c r="O163" s="227" t="s">
        <v>17</v>
      </c>
      <c r="P163" s="304"/>
      <c r="Q163" s="315"/>
      <c r="R163" s="228" t="s">
        <v>18</v>
      </c>
      <c r="S163" s="227" t="s">
        <v>17</v>
      </c>
      <c r="T163" s="266"/>
      <c r="U163" s="237"/>
      <c r="V163" s="237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  <c r="CI163" s="18"/>
      <c r="CJ163" s="18"/>
      <c r="CK163" s="18"/>
      <c r="CL163" s="18"/>
      <c r="CM163" s="18"/>
      <c r="CN163" s="18"/>
      <c r="CO163" s="18"/>
      <c r="CP163" s="18"/>
      <c r="CQ163" s="18"/>
      <c r="CR163" s="18"/>
      <c r="CS163" s="18"/>
      <c r="CT163" s="18"/>
      <c r="CU163" s="18"/>
      <c r="CV163" s="18"/>
      <c r="CW163" s="18"/>
      <c r="CX163" s="18"/>
      <c r="CY163" s="18"/>
      <c r="CZ163" s="18"/>
      <c r="DA163" s="18"/>
      <c r="DB163" s="18"/>
      <c r="DC163" s="18"/>
      <c r="DD163" s="18"/>
      <c r="DE163" s="18"/>
      <c r="DF163" s="18"/>
      <c r="DG163" s="18"/>
      <c r="DH163" s="18"/>
      <c r="DI163" s="18"/>
      <c r="DJ163" s="18"/>
      <c r="DK163" s="18"/>
      <c r="DL163" s="18"/>
      <c r="DM163" s="18"/>
      <c r="DN163" s="18"/>
      <c r="DO163" s="18"/>
      <c r="DP163" s="18"/>
      <c r="DQ163" s="18"/>
      <c r="DR163" s="18"/>
      <c r="DS163" s="18"/>
      <c r="DT163" s="18"/>
      <c r="DU163" s="18"/>
      <c r="DV163" s="18"/>
      <c r="DW163" s="18"/>
      <c r="DX163" s="18"/>
      <c r="DY163" s="18"/>
      <c r="DZ163" s="18"/>
      <c r="EA163" s="18"/>
      <c r="EB163" s="18"/>
      <c r="EC163" s="18"/>
      <c r="ED163" s="18"/>
      <c r="EE163" s="18"/>
      <c r="EF163" s="18"/>
      <c r="EG163" s="18"/>
      <c r="EH163" s="18"/>
      <c r="EI163" s="18"/>
      <c r="EJ163" s="18"/>
      <c r="EK163" s="18"/>
      <c r="EL163" s="18"/>
      <c r="EM163" s="18"/>
      <c r="EN163" s="18"/>
      <c r="EO163" s="18"/>
      <c r="EP163" s="18"/>
      <c r="EQ163" s="18"/>
      <c r="ER163" s="18"/>
      <c r="ES163" s="18"/>
      <c r="ET163" s="18"/>
      <c r="EU163" s="18"/>
      <c r="EV163" s="18"/>
      <c r="EW163" s="18"/>
      <c r="EX163" s="18"/>
      <c r="EY163" s="18"/>
      <c r="EZ163" s="18"/>
      <c r="FA163" s="18"/>
      <c r="FB163" s="18"/>
      <c r="FC163" s="18"/>
      <c r="FD163" s="18"/>
      <c r="FE163" s="18"/>
      <c r="FF163" s="18"/>
      <c r="FG163" s="18"/>
      <c r="FH163" s="18"/>
      <c r="FI163" s="18"/>
      <c r="FJ163" s="18"/>
      <c r="FK163" s="18"/>
      <c r="FL163" s="18"/>
      <c r="FM163" s="18"/>
      <c r="FN163" s="18"/>
      <c r="FO163" s="18"/>
      <c r="FP163" s="18"/>
      <c r="FQ163" s="18"/>
      <c r="FR163" s="18"/>
      <c r="FS163" s="18"/>
      <c r="FT163" s="18"/>
      <c r="FU163" s="18"/>
      <c r="FV163" s="18"/>
      <c r="FW163" s="18"/>
      <c r="FX163" s="18"/>
      <c r="FY163" s="18"/>
      <c r="FZ163" s="18"/>
      <c r="GA163" s="18"/>
      <c r="GB163" s="18"/>
      <c r="GC163" s="18"/>
      <c r="GD163" s="18"/>
      <c r="GE163" s="18"/>
      <c r="GF163" s="18"/>
      <c r="GG163" s="18"/>
      <c r="GH163" s="18"/>
      <c r="GI163" s="18"/>
      <c r="GJ163" s="18"/>
      <c r="GK163" s="18"/>
      <c r="GL163" s="18"/>
      <c r="GM163" s="18"/>
      <c r="GN163" s="18"/>
      <c r="GO163" s="18"/>
      <c r="GP163" s="18"/>
      <c r="GQ163" s="18"/>
      <c r="GR163" s="18"/>
      <c r="GS163" s="18"/>
      <c r="GT163" s="18"/>
      <c r="GU163" s="18"/>
      <c r="GV163" s="18"/>
      <c r="GW163" s="18"/>
      <c r="GX163" s="18"/>
      <c r="GY163" s="18"/>
      <c r="GZ163" s="18"/>
      <c r="HA163" s="18"/>
      <c r="HB163" s="18"/>
      <c r="HC163" s="18"/>
      <c r="HD163" s="18"/>
      <c r="HE163" s="18"/>
      <c r="HF163" s="18"/>
      <c r="HG163" s="18"/>
      <c r="HH163" s="18"/>
      <c r="HI163" s="18"/>
      <c r="HJ163" s="18"/>
      <c r="HK163" s="18"/>
      <c r="HL163" s="18"/>
      <c r="HM163" s="18"/>
      <c r="HN163" s="18"/>
      <c r="HO163" s="18"/>
      <c r="HP163" s="18"/>
      <c r="HQ163" s="18"/>
      <c r="HR163" s="18"/>
    </row>
    <row r="164" spans="1:226" s="75" customFormat="1" ht="22.5">
      <c r="A164" s="137">
        <v>1</v>
      </c>
      <c r="B164" s="325" t="s">
        <v>52</v>
      </c>
      <c r="C164" s="229">
        <v>3</v>
      </c>
      <c r="D164" s="190" t="s">
        <v>196</v>
      </c>
      <c r="E164" s="200" t="s">
        <v>180</v>
      </c>
      <c r="F164" s="201" t="s">
        <v>236</v>
      </c>
      <c r="G164" s="199" t="s">
        <v>26</v>
      </c>
      <c r="H164" s="163">
        <v>10</v>
      </c>
      <c r="I164" s="166">
        <v>10</v>
      </c>
      <c r="J164" s="163">
        <v>30</v>
      </c>
      <c r="K164" s="163">
        <v>10</v>
      </c>
      <c r="L164" s="163"/>
      <c r="M164" s="163"/>
      <c r="N164" s="163"/>
      <c r="O164" s="163">
        <v>30</v>
      </c>
      <c r="P164" s="163">
        <v>2</v>
      </c>
      <c r="Q164" s="163">
        <v>2</v>
      </c>
      <c r="R164" s="163">
        <v>0.8</v>
      </c>
      <c r="S164" s="163">
        <v>1.2</v>
      </c>
      <c r="T164" s="180">
        <v>10</v>
      </c>
      <c r="U164" s="237"/>
      <c r="V164" s="237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  <c r="CT164" s="18"/>
      <c r="CU164" s="18"/>
      <c r="CV164" s="18"/>
      <c r="CW164" s="18"/>
      <c r="CX164" s="18"/>
      <c r="CY164" s="18"/>
      <c r="CZ164" s="18"/>
      <c r="DA164" s="18"/>
      <c r="DB164" s="18"/>
      <c r="DC164" s="18"/>
      <c r="DD164" s="18"/>
      <c r="DE164" s="18"/>
      <c r="DF164" s="18"/>
      <c r="DG164" s="18"/>
      <c r="DH164" s="18"/>
      <c r="DI164" s="18"/>
      <c r="DJ164" s="18"/>
      <c r="DK164" s="18"/>
      <c r="DL164" s="18"/>
      <c r="DM164" s="18"/>
      <c r="DN164" s="18"/>
      <c r="DO164" s="18"/>
      <c r="DP164" s="18"/>
      <c r="DQ164" s="18"/>
      <c r="DR164" s="18"/>
      <c r="DS164" s="18"/>
      <c r="DT164" s="18"/>
      <c r="DU164" s="18"/>
      <c r="DV164" s="18"/>
      <c r="DW164" s="18"/>
      <c r="DX164" s="18"/>
      <c r="DY164" s="18"/>
      <c r="DZ164" s="18"/>
      <c r="EA164" s="18"/>
      <c r="EB164" s="18"/>
      <c r="EC164" s="18"/>
      <c r="ED164" s="18"/>
      <c r="EE164" s="18"/>
      <c r="EF164" s="18"/>
      <c r="EG164" s="18"/>
      <c r="EH164" s="18"/>
      <c r="EI164" s="18"/>
      <c r="EJ164" s="18"/>
      <c r="EK164" s="18"/>
      <c r="EL164" s="18"/>
      <c r="EM164" s="18"/>
      <c r="EN164" s="18"/>
      <c r="EO164" s="18"/>
      <c r="EP164" s="18"/>
      <c r="EQ164" s="18"/>
      <c r="ER164" s="18"/>
      <c r="ES164" s="18"/>
      <c r="ET164" s="18"/>
      <c r="EU164" s="18"/>
      <c r="EV164" s="18"/>
      <c r="EW164" s="18"/>
      <c r="EX164" s="18"/>
      <c r="EY164" s="18"/>
      <c r="EZ164" s="18"/>
      <c r="FA164" s="18"/>
      <c r="FB164" s="18"/>
      <c r="FC164" s="18"/>
      <c r="FD164" s="18"/>
      <c r="FE164" s="18"/>
      <c r="FF164" s="18"/>
      <c r="FG164" s="18"/>
      <c r="FH164" s="18"/>
      <c r="FI164" s="18"/>
      <c r="FJ164" s="18"/>
      <c r="FK164" s="18"/>
      <c r="FL164" s="18"/>
      <c r="FM164" s="18"/>
      <c r="FN164" s="18"/>
      <c r="FO164" s="18"/>
      <c r="FP164" s="18"/>
      <c r="FQ164" s="18"/>
      <c r="FR164" s="18"/>
      <c r="FS164" s="18"/>
      <c r="FT164" s="18"/>
      <c r="FU164" s="18"/>
      <c r="FV164" s="18"/>
      <c r="FW164" s="18"/>
      <c r="FX164" s="18"/>
      <c r="FY164" s="18"/>
      <c r="FZ164" s="18"/>
      <c r="GA164" s="18"/>
      <c r="GB164" s="18"/>
      <c r="GC164" s="18"/>
      <c r="GD164" s="18"/>
      <c r="GE164" s="18"/>
      <c r="GF164" s="18"/>
      <c r="GG164" s="18"/>
      <c r="GH164" s="18"/>
      <c r="GI164" s="18"/>
      <c r="GJ164" s="18"/>
      <c r="GK164" s="18"/>
      <c r="GL164" s="18"/>
      <c r="GM164" s="18"/>
      <c r="GN164" s="18"/>
      <c r="GO164" s="18"/>
      <c r="GP164" s="18"/>
      <c r="GQ164" s="18"/>
      <c r="GR164" s="18"/>
      <c r="GS164" s="18"/>
      <c r="GT164" s="18"/>
      <c r="GU164" s="18"/>
      <c r="GV164" s="18"/>
      <c r="GW164" s="18"/>
      <c r="GX164" s="18"/>
      <c r="GY164" s="18"/>
      <c r="GZ164" s="18"/>
      <c r="HA164" s="18"/>
      <c r="HB164" s="18"/>
      <c r="HC164" s="18"/>
      <c r="HD164" s="18"/>
      <c r="HE164" s="18"/>
      <c r="HF164" s="18"/>
      <c r="HG164" s="18"/>
      <c r="HH164" s="18"/>
      <c r="HI164" s="18"/>
      <c r="HJ164" s="18"/>
      <c r="HK164" s="18"/>
      <c r="HL164" s="18"/>
      <c r="HM164" s="18"/>
      <c r="HN164" s="18"/>
      <c r="HO164" s="18"/>
      <c r="HP164" s="18"/>
      <c r="HQ164" s="18"/>
      <c r="HR164" s="18"/>
    </row>
    <row r="165" spans="1:226" s="75" customFormat="1" ht="20.25" customHeight="1">
      <c r="A165" s="156">
        <v>2</v>
      </c>
      <c r="B165" s="325"/>
      <c r="C165" s="229">
        <v>3</v>
      </c>
      <c r="D165" s="190" t="s">
        <v>294</v>
      </c>
      <c r="E165" s="161" t="s">
        <v>221</v>
      </c>
      <c r="F165" s="159" t="s">
        <v>236</v>
      </c>
      <c r="G165" s="202" t="s">
        <v>26</v>
      </c>
      <c r="H165" s="157">
        <v>10</v>
      </c>
      <c r="I165" s="170">
        <v>10</v>
      </c>
      <c r="J165" s="157">
        <v>15</v>
      </c>
      <c r="K165" s="157">
        <v>10</v>
      </c>
      <c r="L165" s="157"/>
      <c r="M165" s="157"/>
      <c r="N165" s="157"/>
      <c r="O165" s="157">
        <v>15</v>
      </c>
      <c r="P165" s="157">
        <v>1</v>
      </c>
      <c r="Q165" s="157">
        <v>1</v>
      </c>
      <c r="R165" s="157">
        <v>0.5</v>
      </c>
      <c r="S165" s="157">
        <v>0.5</v>
      </c>
      <c r="T165" s="173">
        <v>5</v>
      </c>
      <c r="U165" s="237"/>
      <c r="V165" s="237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  <c r="CT165" s="18"/>
      <c r="CU165" s="18"/>
      <c r="CV165" s="18"/>
      <c r="CW165" s="18"/>
      <c r="CX165" s="18"/>
      <c r="CY165" s="18"/>
      <c r="CZ165" s="18"/>
      <c r="DA165" s="18"/>
      <c r="DB165" s="18"/>
      <c r="DC165" s="18"/>
      <c r="DD165" s="18"/>
      <c r="DE165" s="18"/>
      <c r="DF165" s="18"/>
      <c r="DG165" s="18"/>
      <c r="DH165" s="18"/>
      <c r="DI165" s="18"/>
      <c r="DJ165" s="18"/>
      <c r="DK165" s="18"/>
      <c r="DL165" s="18"/>
      <c r="DM165" s="18"/>
      <c r="DN165" s="18"/>
      <c r="DO165" s="18"/>
      <c r="DP165" s="18"/>
      <c r="DQ165" s="18"/>
      <c r="DR165" s="18"/>
      <c r="DS165" s="18"/>
      <c r="DT165" s="18"/>
      <c r="DU165" s="18"/>
      <c r="DV165" s="18"/>
      <c r="DW165" s="18"/>
      <c r="DX165" s="18"/>
      <c r="DY165" s="18"/>
      <c r="DZ165" s="18"/>
      <c r="EA165" s="18"/>
      <c r="EB165" s="18"/>
      <c r="EC165" s="18"/>
      <c r="ED165" s="18"/>
      <c r="EE165" s="18"/>
      <c r="EF165" s="18"/>
      <c r="EG165" s="18"/>
      <c r="EH165" s="18"/>
      <c r="EI165" s="18"/>
      <c r="EJ165" s="18"/>
      <c r="EK165" s="18"/>
      <c r="EL165" s="18"/>
      <c r="EM165" s="18"/>
      <c r="EN165" s="18"/>
      <c r="EO165" s="18"/>
      <c r="EP165" s="18"/>
      <c r="EQ165" s="18"/>
      <c r="ER165" s="18"/>
      <c r="ES165" s="18"/>
      <c r="ET165" s="18"/>
      <c r="EU165" s="18"/>
      <c r="EV165" s="18"/>
      <c r="EW165" s="18"/>
      <c r="EX165" s="18"/>
      <c r="EY165" s="18"/>
      <c r="EZ165" s="18"/>
      <c r="FA165" s="18"/>
      <c r="FB165" s="18"/>
      <c r="FC165" s="18"/>
      <c r="FD165" s="18"/>
      <c r="FE165" s="18"/>
      <c r="FF165" s="18"/>
      <c r="FG165" s="18"/>
      <c r="FH165" s="18"/>
      <c r="FI165" s="18"/>
      <c r="FJ165" s="18"/>
      <c r="FK165" s="18"/>
      <c r="FL165" s="18"/>
      <c r="FM165" s="18"/>
      <c r="FN165" s="18"/>
      <c r="FO165" s="18"/>
      <c r="FP165" s="18"/>
      <c r="FQ165" s="18"/>
      <c r="FR165" s="18"/>
      <c r="FS165" s="18"/>
      <c r="FT165" s="18"/>
      <c r="FU165" s="18"/>
      <c r="FV165" s="18"/>
      <c r="FW165" s="18"/>
      <c r="FX165" s="18"/>
      <c r="FY165" s="18"/>
      <c r="FZ165" s="18"/>
      <c r="GA165" s="18"/>
      <c r="GB165" s="18"/>
      <c r="GC165" s="18"/>
      <c r="GD165" s="18"/>
      <c r="GE165" s="18"/>
      <c r="GF165" s="18"/>
      <c r="GG165" s="18"/>
      <c r="GH165" s="18"/>
      <c r="GI165" s="18"/>
      <c r="GJ165" s="18"/>
      <c r="GK165" s="18"/>
      <c r="GL165" s="18"/>
      <c r="GM165" s="18"/>
      <c r="GN165" s="18"/>
      <c r="GO165" s="18"/>
      <c r="GP165" s="18"/>
      <c r="GQ165" s="18"/>
      <c r="GR165" s="18"/>
      <c r="GS165" s="18"/>
      <c r="GT165" s="18"/>
      <c r="GU165" s="18"/>
      <c r="GV165" s="18"/>
      <c r="GW165" s="18"/>
      <c r="GX165" s="18"/>
      <c r="GY165" s="18"/>
      <c r="GZ165" s="18"/>
      <c r="HA165" s="18"/>
      <c r="HB165" s="18"/>
      <c r="HC165" s="18"/>
      <c r="HD165" s="18"/>
      <c r="HE165" s="18"/>
      <c r="HF165" s="18"/>
      <c r="HG165" s="18"/>
      <c r="HH165" s="18"/>
      <c r="HI165" s="18"/>
      <c r="HJ165" s="18"/>
      <c r="HK165" s="18"/>
      <c r="HL165" s="18"/>
      <c r="HM165" s="18"/>
      <c r="HN165" s="18"/>
      <c r="HO165" s="18"/>
      <c r="HP165" s="18"/>
      <c r="HQ165" s="18"/>
      <c r="HR165" s="18"/>
    </row>
    <row r="166" spans="1:226" s="75" customFormat="1" ht="22.5">
      <c r="A166" s="156">
        <v>3</v>
      </c>
      <c r="B166" s="325"/>
      <c r="C166" s="229">
        <v>4</v>
      </c>
      <c r="D166" s="190" t="s">
        <v>293</v>
      </c>
      <c r="E166" s="162" t="s">
        <v>222</v>
      </c>
      <c r="F166" s="206" t="s">
        <v>236</v>
      </c>
      <c r="G166" s="163" t="s">
        <v>26</v>
      </c>
      <c r="H166" s="158">
        <v>10</v>
      </c>
      <c r="I166" s="169">
        <v>10</v>
      </c>
      <c r="J166" s="163">
        <v>15</v>
      </c>
      <c r="K166" s="163"/>
      <c r="L166" s="163">
        <v>10</v>
      </c>
      <c r="M166" s="163"/>
      <c r="N166" s="163"/>
      <c r="O166" s="163">
        <v>15</v>
      </c>
      <c r="P166" s="158">
        <v>1</v>
      </c>
      <c r="Q166" s="163">
        <v>1</v>
      </c>
      <c r="R166" s="163">
        <v>0.4</v>
      </c>
      <c r="S166" s="163">
        <v>0.6</v>
      </c>
      <c r="T166" s="180"/>
      <c r="U166" s="237"/>
      <c r="V166" s="237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8"/>
      <c r="CI166" s="18"/>
      <c r="CJ166" s="18"/>
      <c r="CK166" s="18"/>
      <c r="CL166" s="18"/>
      <c r="CM166" s="18"/>
      <c r="CN166" s="18"/>
      <c r="CO166" s="18"/>
      <c r="CP166" s="18"/>
      <c r="CQ166" s="18"/>
      <c r="CR166" s="18"/>
      <c r="CS166" s="18"/>
      <c r="CT166" s="18"/>
      <c r="CU166" s="18"/>
      <c r="CV166" s="18"/>
      <c r="CW166" s="18"/>
      <c r="CX166" s="18"/>
      <c r="CY166" s="18"/>
      <c r="CZ166" s="18"/>
      <c r="DA166" s="18"/>
      <c r="DB166" s="18"/>
      <c r="DC166" s="18"/>
      <c r="DD166" s="18"/>
      <c r="DE166" s="18"/>
      <c r="DF166" s="18"/>
      <c r="DG166" s="18"/>
      <c r="DH166" s="18"/>
      <c r="DI166" s="18"/>
      <c r="DJ166" s="18"/>
      <c r="DK166" s="18"/>
      <c r="DL166" s="18"/>
      <c r="DM166" s="18"/>
      <c r="DN166" s="18"/>
      <c r="DO166" s="18"/>
      <c r="DP166" s="18"/>
      <c r="DQ166" s="18"/>
      <c r="DR166" s="18"/>
      <c r="DS166" s="18"/>
      <c r="DT166" s="18"/>
      <c r="DU166" s="18"/>
      <c r="DV166" s="18"/>
      <c r="DW166" s="18"/>
      <c r="DX166" s="18"/>
      <c r="DY166" s="18"/>
      <c r="DZ166" s="18"/>
      <c r="EA166" s="18"/>
      <c r="EB166" s="18"/>
      <c r="EC166" s="18"/>
      <c r="ED166" s="18"/>
      <c r="EE166" s="18"/>
      <c r="EF166" s="18"/>
      <c r="EG166" s="18"/>
      <c r="EH166" s="18"/>
      <c r="EI166" s="18"/>
      <c r="EJ166" s="18"/>
      <c r="EK166" s="18"/>
      <c r="EL166" s="18"/>
      <c r="EM166" s="18"/>
      <c r="EN166" s="18"/>
      <c r="EO166" s="18"/>
      <c r="EP166" s="18"/>
      <c r="EQ166" s="18"/>
      <c r="ER166" s="18"/>
      <c r="ES166" s="18"/>
      <c r="ET166" s="18"/>
      <c r="EU166" s="18"/>
      <c r="EV166" s="18"/>
      <c r="EW166" s="18"/>
      <c r="EX166" s="18"/>
      <c r="EY166" s="18"/>
      <c r="EZ166" s="18"/>
      <c r="FA166" s="18"/>
      <c r="FB166" s="18"/>
      <c r="FC166" s="18"/>
      <c r="FD166" s="18"/>
      <c r="FE166" s="18"/>
      <c r="FF166" s="18"/>
      <c r="FG166" s="18"/>
      <c r="FH166" s="18"/>
      <c r="FI166" s="18"/>
      <c r="FJ166" s="18"/>
      <c r="FK166" s="18"/>
      <c r="FL166" s="18"/>
      <c r="FM166" s="18"/>
      <c r="FN166" s="18"/>
      <c r="FO166" s="18"/>
      <c r="FP166" s="18"/>
      <c r="FQ166" s="18"/>
      <c r="FR166" s="18"/>
      <c r="FS166" s="18"/>
      <c r="FT166" s="18"/>
      <c r="FU166" s="18"/>
      <c r="FV166" s="18"/>
      <c r="FW166" s="18"/>
      <c r="FX166" s="18"/>
      <c r="FY166" s="18"/>
      <c r="FZ166" s="18"/>
      <c r="GA166" s="18"/>
      <c r="GB166" s="18"/>
      <c r="GC166" s="18"/>
      <c r="GD166" s="18"/>
      <c r="GE166" s="18"/>
      <c r="GF166" s="18"/>
      <c r="GG166" s="18"/>
      <c r="GH166" s="18"/>
      <c r="GI166" s="18"/>
      <c r="GJ166" s="18"/>
      <c r="GK166" s="18"/>
      <c r="GL166" s="18"/>
      <c r="GM166" s="18"/>
      <c r="GN166" s="18"/>
      <c r="GO166" s="18"/>
      <c r="GP166" s="18"/>
      <c r="GQ166" s="18"/>
      <c r="GR166" s="18"/>
      <c r="GS166" s="18"/>
      <c r="GT166" s="18"/>
      <c r="GU166" s="18"/>
      <c r="GV166" s="18"/>
      <c r="GW166" s="18"/>
      <c r="GX166" s="18"/>
      <c r="GY166" s="18"/>
      <c r="GZ166" s="18"/>
      <c r="HA166" s="18"/>
      <c r="HB166" s="18"/>
      <c r="HC166" s="18"/>
      <c r="HD166" s="18"/>
      <c r="HE166" s="18"/>
      <c r="HF166" s="18"/>
      <c r="HG166" s="18"/>
      <c r="HH166" s="18"/>
      <c r="HI166" s="18"/>
      <c r="HJ166" s="18"/>
      <c r="HK166" s="18"/>
      <c r="HL166" s="18"/>
      <c r="HM166" s="18"/>
      <c r="HN166" s="18"/>
      <c r="HO166" s="18"/>
      <c r="HP166" s="18"/>
      <c r="HQ166" s="18"/>
      <c r="HR166" s="18"/>
    </row>
    <row r="167" spans="1:226" s="75" customFormat="1" ht="33.75">
      <c r="A167" s="156">
        <v>4</v>
      </c>
      <c r="B167" s="325"/>
      <c r="C167" s="229">
        <v>4</v>
      </c>
      <c r="D167" s="190" t="s">
        <v>231</v>
      </c>
      <c r="E167" s="162" t="s">
        <v>167</v>
      </c>
      <c r="F167" s="206" t="s">
        <v>236</v>
      </c>
      <c r="G167" s="163" t="s">
        <v>26</v>
      </c>
      <c r="H167" s="158">
        <v>10</v>
      </c>
      <c r="I167" s="169">
        <v>10</v>
      </c>
      <c r="J167" s="163">
        <v>35</v>
      </c>
      <c r="K167" s="163">
        <v>10</v>
      </c>
      <c r="L167" s="163"/>
      <c r="M167" s="163"/>
      <c r="N167" s="163"/>
      <c r="O167" s="163">
        <v>35</v>
      </c>
      <c r="P167" s="158">
        <v>2</v>
      </c>
      <c r="Q167" s="163">
        <v>2</v>
      </c>
      <c r="R167" s="163">
        <v>0.6</v>
      </c>
      <c r="S167" s="163">
        <v>0.4</v>
      </c>
      <c r="T167" s="180">
        <v>5</v>
      </c>
      <c r="U167" s="237"/>
      <c r="V167" s="237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  <c r="CT167" s="18"/>
      <c r="CU167" s="18"/>
      <c r="CV167" s="18"/>
      <c r="CW167" s="18"/>
      <c r="CX167" s="18"/>
      <c r="CY167" s="18"/>
      <c r="CZ167" s="18"/>
      <c r="DA167" s="18"/>
      <c r="DB167" s="18"/>
      <c r="DC167" s="18"/>
      <c r="DD167" s="18"/>
      <c r="DE167" s="18"/>
      <c r="DF167" s="18"/>
      <c r="DG167" s="18"/>
      <c r="DH167" s="18"/>
      <c r="DI167" s="18"/>
      <c r="DJ167" s="18"/>
      <c r="DK167" s="18"/>
      <c r="DL167" s="18"/>
      <c r="DM167" s="18"/>
      <c r="DN167" s="18"/>
      <c r="DO167" s="18"/>
      <c r="DP167" s="18"/>
      <c r="DQ167" s="18"/>
      <c r="DR167" s="18"/>
      <c r="DS167" s="18"/>
      <c r="DT167" s="18"/>
      <c r="DU167" s="18"/>
      <c r="DV167" s="18"/>
      <c r="DW167" s="18"/>
      <c r="DX167" s="18"/>
      <c r="DY167" s="18"/>
      <c r="DZ167" s="18"/>
      <c r="EA167" s="18"/>
      <c r="EB167" s="18"/>
      <c r="EC167" s="18"/>
      <c r="ED167" s="18"/>
      <c r="EE167" s="18"/>
      <c r="EF167" s="18"/>
      <c r="EG167" s="18"/>
      <c r="EH167" s="18"/>
      <c r="EI167" s="18"/>
      <c r="EJ167" s="18"/>
      <c r="EK167" s="18"/>
      <c r="EL167" s="18"/>
      <c r="EM167" s="18"/>
      <c r="EN167" s="18"/>
      <c r="EO167" s="18"/>
      <c r="EP167" s="18"/>
      <c r="EQ167" s="18"/>
      <c r="ER167" s="18"/>
      <c r="ES167" s="18"/>
      <c r="ET167" s="18"/>
      <c r="EU167" s="18"/>
      <c r="EV167" s="18"/>
      <c r="EW167" s="18"/>
      <c r="EX167" s="18"/>
      <c r="EY167" s="18"/>
      <c r="EZ167" s="18"/>
      <c r="FA167" s="18"/>
      <c r="FB167" s="18"/>
      <c r="FC167" s="18"/>
      <c r="FD167" s="18"/>
      <c r="FE167" s="18"/>
      <c r="FF167" s="18"/>
      <c r="FG167" s="18"/>
      <c r="FH167" s="18"/>
      <c r="FI167" s="18"/>
      <c r="FJ167" s="18"/>
      <c r="FK167" s="18"/>
      <c r="FL167" s="18"/>
      <c r="FM167" s="18"/>
      <c r="FN167" s="18"/>
      <c r="FO167" s="18"/>
      <c r="FP167" s="18"/>
      <c r="FQ167" s="18"/>
      <c r="FR167" s="18"/>
      <c r="FS167" s="18"/>
      <c r="FT167" s="18"/>
      <c r="FU167" s="18"/>
      <c r="FV167" s="18"/>
      <c r="FW167" s="18"/>
      <c r="FX167" s="18"/>
      <c r="FY167" s="18"/>
      <c r="FZ167" s="18"/>
      <c r="GA167" s="18"/>
      <c r="GB167" s="18"/>
      <c r="GC167" s="18"/>
      <c r="GD167" s="18"/>
      <c r="GE167" s="18"/>
      <c r="GF167" s="18"/>
      <c r="GG167" s="18"/>
      <c r="GH167" s="18"/>
      <c r="GI167" s="18"/>
      <c r="GJ167" s="18"/>
      <c r="GK167" s="18"/>
      <c r="GL167" s="18"/>
      <c r="GM167" s="18"/>
      <c r="GN167" s="18"/>
      <c r="GO167" s="18"/>
      <c r="GP167" s="18"/>
      <c r="GQ167" s="18"/>
      <c r="GR167" s="18"/>
      <c r="GS167" s="18"/>
      <c r="GT167" s="18"/>
      <c r="GU167" s="18"/>
      <c r="GV167" s="18"/>
      <c r="GW167" s="18"/>
      <c r="GX167" s="18"/>
      <c r="GY167" s="18"/>
      <c r="GZ167" s="18"/>
      <c r="HA167" s="18"/>
      <c r="HB167" s="18"/>
      <c r="HC167" s="18"/>
      <c r="HD167" s="18"/>
      <c r="HE167" s="18"/>
      <c r="HF167" s="18"/>
      <c r="HG167" s="18"/>
      <c r="HH167" s="18"/>
      <c r="HI167" s="18"/>
      <c r="HJ167" s="18"/>
      <c r="HK167" s="18"/>
      <c r="HL167" s="18"/>
      <c r="HM167" s="18"/>
      <c r="HN167" s="18"/>
      <c r="HO167" s="18"/>
      <c r="HP167" s="18"/>
      <c r="HQ167" s="18"/>
      <c r="HR167" s="18"/>
    </row>
    <row r="168" spans="1:226" s="75" customFormat="1" ht="14.25">
      <c r="A168" s="267" t="s">
        <v>104</v>
      </c>
      <c r="B168" s="268"/>
      <c r="C168" s="268"/>
      <c r="D168" s="268"/>
      <c r="E168" s="268"/>
      <c r="F168" s="268"/>
      <c r="G168" s="269"/>
      <c r="H168" s="232">
        <f>SUM(H164:H167)</f>
        <v>40</v>
      </c>
      <c r="I168" s="232">
        <f t="shared" ref="I168:T168" si="7">SUM(I164:I167)</f>
        <v>40</v>
      </c>
      <c r="J168" s="232">
        <f t="shared" si="7"/>
        <v>95</v>
      </c>
      <c r="K168" s="232">
        <f t="shared" si="7"/>
        <v>30</v>
      </c>
      <c r="L168" s="232">
        <f t="shared" si="7"/>
        <v>10</v>
      </c>
      <c r="M168" s="232">
        <f t="shared" si="7"/>
        <v>0</v>
      </c>
      <c r="N168" s="232">
        <f t="shared" si="7"/>
        <v>0</v>
      </c>
      <c r="O168" s="232">
        <f t="shared" si="7"/>
        <v>95</v>
      </c>
      <c r="P168" s="232">
        <f t="shared" si="7"/>
        <v>6</v>
      </c>
      <c r="Q168" s="232">
        <f t="shared" si="7"/>
        <v>6</v>
      </c>
      <c r="R168" s="232">
        <f t="shared" si="7"/>
        <v>2.3000000000000003</v>
      </c>
      <c r="S168" s="232">
        <f t="shared" si="7"/>
        <v>2.6999999999999997</v>
      </c>
      <c r="T168" s="232">
        <f t="shared" si="7"/>
        <v>20</v>
      </c>
      <c r="U168" s="237"/>
      <c r="V168" s="237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  <c r="CT168" s="18"/>
      <c r="CU168" s="18"/>
      <c r="CV168" s="18"/>
      <c r="CW168" s="18"/>
      <c r="CX168" s="18"/>
      <c r="CY168" s="18"/>
      <c r="CZ168" s="18"/>
      <c r="DA168" s="18"/>
      <c r="DB168" s="18"/>
      <c r="DC168" s="18"/>
      <c r="DD168" s="18"/>
      <c r="DE168" s="18"/>
      <c r="DF168" s="18"/>
      <c r="DG168" s="18"/>
      <c r="DH168" s="18"/>
      <c r="DI168" s="18"/>
      <c r="DJ168" s="18"/>
      <c r="DK168" s="18"/>
      <c r="DL168" s="18"/>
      <c r="DM168" s="18"/>
      <c r="DN168" s="18"/>
      <c r="DO168" s="18"/>
      <c r="DP168" s="18"/>
      <c r="DQ168" s="18"/>
      <c r="DR168" s="18"/>
      <c r="DS168" s="18"/>
      <c r="DT168" s="18"/>
      <c r="DU168" s="18"/>
      <c r="DV168" s="18"/>
      <c r="DW168" s="18"/>
      <c r="DX168" s="18"/>
      <c r="DY168" s="18"/>
      <c r="DZ168" s="18"/>
      <c r="EA168" s="18"/>
      <c r="EB168" s="18"/>
      <c r="EC168" s="18"/>
      <c r="ED168" s="18"/>
      <c r="EE168" s="18"/>
      <c r="EF168" s="18"/>
      <c r="EG168" s="18"/>
      <c r="EH168" s="18"/>
      <c r="EI168" s="18"/>
      <c r="EJ168" s="18"/>
      <c r="EK168" s="18"/>
      <c r="EL168" s="18"/>
      <c r="EM168" s="18"/>
      <c r="EN168" s="18"/>
      <c r="EO168" s="18"/>
      <c r="EP168" s="18"/>
      <c r="EQ168" s="18"/>
      <c r="ER168" s="18"/>
      <c r="ES168" s="18"/>
      <c r="ET168" s="18"/>
      <c r="EU168" s="18"/>
      <c r="EV168" s="18"/>
      <c r="EW168" s="18"/>
      <c r="EX168" s="18"/>
      <c r="EY168" s="18"/>
      <c r="EZ168" s="18"/>
      <c r="FA168" s="18"/>
      <c r="FB168" s="18"/>
      <c r="FC168" s="18"/>
      <c r="FD168" s="18"/>
      <c r="FE168" s="18"/>
      <c r="FF168" s="18"/>
      <c r="FG168" s="18"/>
      <c r="FH168" s="18"/>
      <c r="FI168" s="18"/>
      <c r="FJ168" s="18"/>
      <c r="FK168" s="18"/>
      <c r="FL168" s="18"/>
      <c r="FM168" s="18"/>
      <c r="FN168" s="18"/>
      <c r="FO168" s="18"/>
      <c r="FP168" s="18"/>
      <c r="FQ168" s="18"/>
      <c r="FR168" s="18"/>
      <c r="FS168" s="18"/>
      <c r="FT168" s="18"/>
      <c r="FU168" s="18"/>
      <c r="FV168" s="18"/>
      <c r="FW168" s="18"/>
      <c r="FX168" s="18"/>
      <c r="FY168" s="18"/>
      <c r="FZ168" s="18"/>
      <c r="GA168" s="18"/>
      <c r="GB168" s="18"/>
      <c r="GC168" s="18"/>
      <c r="GD168" s="18"/>
      <c r="GE168" s="18"/>
      <c r="GF168" s="18"/>
      <c r="GG168" s="18"/>
      <c r="GH168" s="18"/>
      <c r="GI168" s="18"/>
      <c r="GJ168" s="18"/>
      <c r="GK168" s="18"/>
      <c r="GL168" s="18"/>
      <c r="GM168" s="18"/>
      <c r="GN168" s="18"/>
      <c r="GO168" s="18"/>
      <c r="GP168" s="18"/>
      <c r="GQ168" s="18"/>
      <c r="GR168" s="18"/>
      <c r="GS168" s="18"/>
      <c r="GT168" s="18"/>
      <c r="GU168" s="18"/>
      <c r="GV168" s="18"/>
      <c r="GW168" s="18"/>
      <c r="GX168" s="18"/>
      <c r="GY168" s="18"/>
      <c r="GZ168" s="18"/>
      <c r="HA168" s="18"/>
      <c r="HB168" s="18"/>
      <c r="HC168" s="18"/>
      <c r="HD168" s="18"/>
      <c r="HE168" s="18"/>
      <c r="HF168" s="18"/>
      <c r="HG168" s="18"/>
      <c r="HH168" s="18"/>
      <c r="HI168" s="18"/>
      <c r="HJ168" s="18"/>
      <c r="HK168" s="18"/>
      <c r="HL168" s="18"/>
      <c r="HM168" s="18"/>
      <c r="HN168" s="18"/>
      <c r="HO168" s="18"/>
      <c r="HP168" s="18"/>
      <c r="HQ168" s="18"/>
      <c r="HR168" s="18"/>
    </row>
    <row r="169" spans="1:226" s="20" customFormat="1" ht="14.25">
      <c r="A169" s="10"/>
      <c r="B169" s="11"/>
      <c r="C169" s="11"/>
      <c r="D169" s="12"/>
      <c r="E169" s="18"/>
      <c r="F169" s="13"/>
      <c r="G169" s="14"/>
      <c r="H169" s="18"/>
      <c r="I169" s="48"/>
      <c r="J169" s="15"/>
      <c r="K169" s="16"/>
      <c r="L169" s="15"/>
      <c r="M169" s="17"/>
      <c r="N169" s="17"/>
      <c r="O169" s="17"/>
      <c r="P169" s="19"/>
      <c r="Q169" s="18"/>
      <c r="R169" s="18"/>
      <c r="S169" s="18"/>
      <c r="T169" s="18"/>
      <c r="U169" s="237"/>
      <c r="V169" s="237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18"/>
      <c r="CK169" s="18"/>
      <c r="CL169" s="18"/>
      <c r="CM169" s="18"/>
      <c r="CN169" s="18"/>
      <c r="CO169" s="18"/>
      <c r="CP169" s="18"/>
      <c r="CQ169" s="18"/>
      <c r="CR169" s="18"/>
      <c r="CS169" s="18"/>
      <c r="CT169" s="18"/>
      <c r="CU169" s="18"/>
      <c r="CV169" s="18"/>
      <c r="CW169" s="18"/>
      <c r="CX169" s="18"/>
      <c r="CY169" s="18"/>
      <c r="CZ169" s="18"/>
      <c r="DA169" s="18"/>
      <c r="DB169" s="18"/>
      <c r="DC169" s="18"/>
      <c r="DD169" s="18"/>
      <c r="DE169" s="18"/>
      <c r="DF169" s="18"/>
      <c r="DG169" s="18"/>
      <c r="DH169" s="18"/>
      <c r="DI169" s="18"/>
      <c r="DJ169" s="18"/>
      <c r="DK169" s="18"/>
      <c r="DL169" s="18"/>
      <c r="DM169" s="18"/>
      <c r="DN169" s="18"/>
      <c r="DO169" s="18"/>
      <c r="DP169" s="18"/>
      <c r="DQ169" s="18"/>
      <c r="DR169" s="18"/>
      <c r="DS169" s="18"/>
      <c r="DT169" s="18"/>
      <c r="DU169" s="18"/>
      <c r="DV169" s="18"/>
      <c r="DW169" s="18"/>
      <c r="DX169" s="18"/>
      <c r="DY169" s="18"/>
      <c r="DZ169" s="18"/>
      <c r="EA169" s="18"/>
      <c r="EB169" s="18"/>
      <c r="EC169" s="18"/>
      <c r="ED169" s="18"/>
      <c r="EE169" s="18"/>
      <c r="EF169" s="18"/>
      <c r="EG169" s="18"/>
      <c r="EH169" s="18"/>
      <c r="EI169" s="18"/>
      <c r="EJ169" s="18"/>
      <c r="EK169" s="18"/>
      <c r="EL169" s="18"/>
      <c r="EM169" s="18"/>
      <c r="EN169" s="18"/>
      <c r="EO169" s="18"/>
      <c r="EP169" s="18"/>
      <c r="EQ169" s="18"/>
      <c r="ER169" s="18"/>
      <c r="ES169" s="18"/>
      <c r="ET169" s="18"/>
      <c r="EU169" s="18"/>
      <c r="EV169" s="18"/>
      <c r="EW169" s="18"/>
      <c r="EX169" s="18"/>
      <c r="EY169" s="18"/>
      <c r="EZ169" s="18"/>
      <c r="FA169" s="18"/>
      <c r="FB169" s="18"/>
      <c r="FC169" s="18"/>
      <c r="FD169" s="18"/>
      <c r="FE169" s="18"/>
      <c r="FF169" s="18"/>
      <c r="FG169" s="18"/>
      <c r="FH169" s="18"/>
      <c r="FI169" s="18"/>
      <c r="FJ169" s="18"/>
      <c r="FK169" s="18"/>
      <c r="FL169" s="18"/>
      <c r="FM169" s="18"/>
      <c r="FN169" s="18"/>
      <c r="FO169" s="18"/>
      <c r="FP169" s="18"/>
      <c r="FQ169" s="18"/>
      <c r="FR169" s="18"/>
      <c r="FS169" s="18"/>
      <c r="FT169" s="18"/>
      <c r="FU169" s="18"/>
      <c r="FV169" s="18"/>
      <c r="FW169" s="18"/>
      <c r="FX169" s="18"/>
      <c r="FY169" s="18"/>
      <c r="FZ169" s="18"/>
      <c r="GA169" s="18"/>
      <c r="GB169" s="18"/>
      <c r="GC169" s="18"/>
      <c r="GD169" s="18"/>
      <c r="GE169" s="18"/>
      <c r="GF169" s="18"/>
      <c r="GG169" s="18"/>
      <c r="GH169" s="18"/>
      <c r="GI169" s="18"/>
      <c r="GJ169" s="18"/>
      <c r="GK169" s="18"/>
      <c r="GL169" s="18"/>
      <c r="GM169" s="18"/>
      <c r="GN169" s="18"/>
      <c r="GO169" s="18"/>
      <c r="GP169" s="18"/>
      <c r="GQ169" s="18"/>
      <c r="GR169" s="18"/>
      <c r="GS169" s="18"/>
      <c r="GT169" s="18"/>
      <c r="GU169" s="18"/>
      <c r="GV169" s="18"/>
      <c r="GW169" s="18"/>
      <c r="GX169" s="18"/>
      <c r="GY169" s="18"/>
      <c r="GZ169" s="18"/>
      <c r="HA169" s="18"/>
      <c r="HB169" s="18"/>
      <c r="HC169" s="18"/>
      <c r="HD169" s="18"/>
      <c r="HE169" s="18"/>
      <c r="HF169" s="18"/>
      <c r="HG169" s="18"/>
      <c r="HH169" s="18"/>
      <c r="HI169" s="18"/>
      <c r="HJ169" s="18"/>
      <c r="HK169" s="18"/>
      <c r="HL169" s="18"/>
      <c r="HM169" s="18"/>
      <c r="HN169" s="18"/>
      <c r="HO169" s="18"/>
      <c r="HP169" s="18"/>
      <c r="HQ169" s="18"/>
      <c r="HR169" s="18"/>
    </row>
    <row r="170" spans="1:226" s="20" customFormat="1" ht="14.25">
      <c r="A170" s="264" t="s">
        <v>160</v>
      </c>
      <c r="B170" s="264"/>
      <c r="C170" s="264"/>
      <c r="D170" s="264"/>
      <c r="E170" s="264"/>
      <c r="F170" s="264"/>
      <c r="G170" s="264"/>
      <c r="H170" s="264"/>
      <c r="I170" s="264"/>
      <c r="J170" s="264"/>
      <c r="K170" s="264"/>
      <c r="L170" s="264"/>
      <c r="M170" s="264"/>
      <c r="N170" s="264"/>
      <c r="O170" s="264"/>
      <c r="P170" s="264"/>
      <c r="Q170" s="264"/>
      <c r="R170" s="264"/>
      <c r="S170" s="264"/>
      <c r="T170" s="264"/>
      <c r="U170" s="237"/>
      <c r="V170" s="237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  <c r="CN170" s="18"/>
      <c r="CO170" s="18"/>
      <c r="CP170" s="18"/>
      <c r="CQ170" s="18"/>
      <c r="CR170" s="18"/>
      <c r="CS170" s="18"/>
      <c r="CT170" s="18"/>
      <c r="CU170" s="18"/>
      <c r="CV170" s="18"/>
      <c r="CW170" s="18"/>
      <c r="CX170" s="18"/>
      <c r="CY170" s="18"/>
      <c r="CZ170" s="18"/>
      <c r="DA170" s="18"/>
      <c r="DB170" s="18"/>
      <c r="DC170" s="18"/>
      <c r="DD170" s="18"/>
      <c r="DE170" s="18"/>
      <c r="DF170" s="18"/>
      <c r="DG170" s="18"/>
      <c r="DH170" s="18"/>
      <c r="DI170" s="18"/>
      <c r="DJ170" s="18"/>
      <c r="DK170" s="18"/>
      <c r="DL170" s="18"/>
      <c r="DM170" s="18"/>
      <c r="DN170" s="18"/>
      <c r="DO170" s="18"/>
      <c r="DP170" s="18"/>
      <c r="DQ170" s="18"/>
      <c r="DR170" s="18"/>
      <c r="DS170" s="18"/>
      <c r="DT170" s="18"/>
      <c r="DU170" s="18"/>
      <c r="DV170" s="18"/>
      <c r="DW170" s="18"/>
      <c r="DX170" s="18"/>
      <c r="DY170" s="18"/>
      <c r="DZ170" s="18"/>
      <c r="EA170" s="18"/>
      <c r="EB170" s="18"/>
      <c r="EC170" s="18"/>
      <c r="ED170" s="18"/>
      <c r="EE170" s="18"/>
      <c r="EF170" s="18"/>
      <c r="EG170" s="18"/>
      <c r="EH170" s="18"/>
      <c r="EI170" s="18"/>
      <c r="EJ170" s="18"/>
      <c r="EK170" s="18"/>
      <c r="EL170" s="18"/>
      <c r="EM170" s="18"/>
      <c r="EN170" s="18"/>
      <c r="EO170" s="18"/>
      <c r="EP170" s="18"/>
      <c r="EQ170" s="18"/>
      <c r="ER170" s="18"/>
      <c r="ES170" s="18"/>
      <c r="ET170" s="18"/>
      <c r="EU170" s="18"/>
      <c r="EV170" s="18"/>
      <c r="EW170" s="18"/>
      <c r="EX170" s="18"/>
      <c r="EY170" s="18"/>
      <c r="EZ170" s="18"/>
      <c r="FA170" s="18"/>
      <c r="FB170" s="18"/>
      <c r="FC170" s="18"/>
      <c r="FD170" s="18"/>
      <c r="FE170" s="18"/>
      <c r="FF170" s="18"/>
      <c r="FG170" s="18"/>
      <c r="FH170" s="18"/>
      <c r="FI170" s="18"/>
      <c r="FJ170" s="18"/>
      <c r="FK170" s="18"/>
      <c r="FL170" s="18"/>
      <c r="FM170" s="18"/>
      <c r="FN170" s="18"/>
      <c r="FO170" s="18"/>
      <c r="FP170" s="18"/>
      <c r="FQ170" s="18"/>
      <c r="FR170" s="18"/>
      <c r="FS170" s="18"/>
      <c r="FT170" s="18"/>
      <c r="FU170" s="18"/>
      <c r="FV170" s="18"/>
      <c r="FW170" s="18"/>
      <c r="FX170" s="18"/>
      <c r="FY170" s="18"/>
      <c r="FZ170" s="18"/>
      <c r="GA170" s="18"/>
      <c r="GB170" s="18"/>
      <c r="GC170" s="18"/>
      <c r="GD170" s="18"/>
      <c r="GE170" s="18"/>
      <c r="GF170" s="18"/>
      <c r="GG170" s="18"/>
      <c r="GH170" s="18"/>
      <c r="GI170" s="18"/>
      <c r="GJ170" s="18"/>
      <c r="GK170" s="18"/>
      <c r="GL170" s="18"/>
      <c r="GM170" s="18"/>
      <c r="GN170" s="18"/>
      <c r="GO170" s="18"/>
      <c r="GP170" s="18"/>
      <c r="GQ170" s="18"/>
      <c r="GR170" s="18"/>
      <c r="GS170" s="18"/>
      <c r="GT170" s="18"/>
      <c r="GU170" s="18"/>
      <c r="GV170" s="18"/>
      <c r="GW170" s="18"/>
      <c r="GX170" s="18"/>
      <c r="GY170" s="18"/>
      <c r="GZ170" s="18"/>
      <c r="HA170" s="18"/>
      <c r="HB170" s="18"/>
      <c r="HC170" s="18"/>
      <c r="HD170" s="18"/>
      <c r="HE170" s="18"/>
      <c r="HF170" s="18"/>
      <c r="HG170" s="18"/>
      <c r="HH170" s="18"/>
      <c r="HI170" s="18"/>
      <c r="HJ170" s="18"/>
      <c r="HK170" s="18"/>
      <c r="HL170" s="18"/>
      <c r="HM170" s="18"/>
      <c r="HN170" s="18"/>
      <c r="HO170" s="18"/>
      <c r="HP170" s="18"/>
      <c r="HQ170" s="18"/>
      <c r="HR170" s="18"/>
    </row>
    <row r="171" spans="1:226" s="20" customFormat="1" ht="14.25">
      <c r="A171" s="264" t="s">
        <v>237</v>
      </c>
      <c r="B171" s="264"/>
      <c r="C171" s="264"/>
      <c r="D171" s="264"/>
      <c r="E171" s="264"/>
      <c r="F171" s="264"/>
      <c r="G171" s="264"/>
      <c r="H171" s="264"/>
      <c r="I171" s="264"/>
      <c r="J171" s="264"/>
      <c r="K171" s="264"/>
      <c r="L171" s="264"/>
      <c r="M171" s="264"/>
      <c r="N171" s="264"/>
      <c r="O171" s="264"/>
      <c r="P171" s="264"/>
      <c r="Q171" s="264"/>
      <c r="R171" s="264"/>
      <c r="S171" s="264"/>
      <c r="T171" s="264"/>
      <c r="U171" s="237"/>
      <c r="V171" s="237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18"/>
      <c r="CK171" s="18"/>
      <c r="CL171" s="18"/>
      <c r="CM171" s="18"/>
      <c r="CN171" s="18"/>
      <c r="CO171" s="18"/>
      <c r="CP171" s="18"/>
      <c r="CQ171" s="18"/>
      <c r="CR171" s="18"/>
      <c r="CS171" s="18"/>
      <c r="CT171" s="18"/>
      <c r="CU171" s="18"/>
      <c r="CV171" s="18"/>
      <c r="CW171" s="18"/>
      <c r="CX171" s="18"/>
      <c r="CY171" s="18"/>
      <c r="CZ171" s="18"/>
      <c r="DA171" s="18"/>
      <c r="DB171" s="18"/>
      <c r="DC171" s="18"/>
      <c r="DD171" s="18"/>
      <c r="DE171" s="18"/>
      <c r="DF171" s="18"/>
      <c r="DG171" s="18"/>
      <c r="DH171" s="18"/>
      <c r="DI171" s="18"/>
      <c r="DJ171" s="18"/>
      <c r="DK171" s="18"/>
      <c r="DL171" s="18"/>
      <c r="DM171" s="18"/>
      <c r="DN171" s="18"/>
      <c r="DO171" s="18"/>
      <c r="DP171" s="18"/>
      <c r="DQ171" s="18"/>
      <c r="DR171" s="18"/>
      <c r="DS171" s="18"/>
      <c r="DT171" s="18"/>
      <c r="DU171" s="18"/>
      <c r="DV171" s="18"/>
      <c r="DW171" s="18"/>
      <c r="DX171" s="18"/>
      <c r="DY171" s="18"/>
      <c r="DZ171" s="18"/>
      <c r="EA171" s="18"/>
      <c r="EB171" s="18"/>
      <c r="EC171" s="18"/>
      <c r="ED171" s="18"/>
      <c r="EE171" s="18"/>
      <c r="EF171" s="18"/>
      <c r="EG171" s="18"/>
      <c r="EH171" s="18"/>
      <c r="EI171" s="18"/>
      <c r="EJ171" s="18"/>
      <c r="EK171" s="18"/>
      <c r="EL171" s="18"/>
      <c r="EM171" s="18"/>
      <c r="EN171" s="18"/>
      <c r="EO171" s="18"/>
      <c r="EP171" s="18"/>
      <c r="EQ171" s="18"/>
      <c r="ER171" s="18"/>
      <c r="ES171" s="18"/>
      <c r="ET171" s="18"/>
      <c r="EU171" s="18"/>
      <c r="EV171" s="18"/>
      <c r="EW171" s="18"/>
      <c r="EX171" s="18"/>
      <c r="EY171" s="18"/>
      <c r="EZ171" s="18"/>
      <c r="FA171" s="18"/>
      <c r="FB171" s="18"/>
      <c r="FC171" s="18"/>
      <c r="FD171" s="18"/>
      <c r="FE171" s="18"/>
      <c r="FF171" s="18"/>
      <c r="FG171" s="18"/>
      <c r="FH171" s="18"/>
      <c r="FI171" s="18"/>
      <c r="FJ171" s="18"/>
      <c r="FK171" s="18"/>
      <c r="FL171" s="18"/>
      <c r="FM171" s="18"/>
      <c r="FN171" s="18"/>
      <c r="FO171" s="18"/>
      <c r="FP171" s="18"/>
      <c r="FQ171" s="18"/>
      <c r="FR171" s="18"/>
      <c r="FS171" s="18"/>
      <c r="FT171" s="18"/>
      <c r="FU171" s="18"/>
      <c r="FV171" s="18"/>
      <c r="FW171" s="18"/>
      <c r="FX171" s="18"/>
      <c r="FY171" s="18"/>
      <c r="FZ171" s="18"/>
      <c r="GA171" s="18"/>
      <c r="GB171" s="18"/>
      <c r="GC171" s="18"/>
      <c r="GD171" s="18"/>
      <c r="GE171" s="18"/>
      <c r="GF171" s="18"/>
      <c r="GG171" s="18"/>
      <c r="GH171" s="18"/>
      <c r="GI171" s="18"/>
      <c r="GJ171" s="18"/>
      <c r="GK171" s="18"/>
      <c r="GL171" s="18"/>
      <c r="GM171" s="18"/>
      <c r="GN171" s="18"/>
      <c r="GO171" s="18"/>
      <c r="GP171" s="18"/>
      <c r="GQ171" s="18"/>
      <c r="GR171" s="18"/>
      <c r="GS171" s="18"/>
      <c r="GT171" s="18"/>
      <c r="GU171" s="18"/>
      <c r="GV171" s="18"/>
      <c r="GW171" s="18"/>
      <c r="GX171" s="18"/>
      <c r="GY171" s="18"/>
      <c r="GZ171" s="18"/>
      <c r="HA171" s="18"/>
      <c r="HB171" s="18"/>
      <c r="HC171" s="18"/>
      <c r="HD171" s="18"/>
      <c r="HE171" s="18"/>
      <c r="HF171" s="18"/>
      <c r="HG171" s="18"/>
      <c r="HH171" s="18"/>
      <c r="HI171" s="18"/>
      <c r="HJ171" s="18"/>
      <c r="HK171" s="18"/>
      <c r="HL171" s="18"/>
      <c r="HM171" s="18"/>
      <c r="HN171" s="18"/>
      <c r="HO171" s="18"/>
      <c r="HP171" s="18"/>
      <c r="HQ171" s="18"/>
      <c r="HR171" s="18"/>
    </row>
    <row r="172" spans="1:226" s="75" customFormat="1" ht="14.25" customHeight="1">
      <c r="A172" s="292" t="s">
        <v>3</v>
      </c>
      <c r="B172" s="296" t="s">
        <v>4</v>
      </c>
      <c r="C172" s="296" t="s">
        <v>5</v>
      </c>
      <c r="D172" s="305" t="s">
        <v>101</v>
      </c>
      <c r="E172" s="338" t="s">
        <v>102</v>
      </c>
      <c r="F172" s="339" t="s">
        <v>8</v>
      </c>
      <c r="G172" s="341" t="s">
        <v>9</v>
      </c>
      <c r="H172" s="341" t="s">
        <v>10</v>
      </c>
      <c r="I172" s="341"/>
      <c r="J172" s="341"/>
      <c r="K172" s="341"/>
      <c r="L172" s="341"/>
      <c r="M172" s="341"/>
      <c r="N172" s="341"/>
      <c r="O172" s="341"/>
      <c r="P172" s="338" t="s">
        <v>11</v>
      </c>
      <c r="Q172" s="338"/>
      <c r="R172" s="338"/>
      <c r="S172" s="338"/>
      <c r="T172" s="266" t="s">
        <v>185</v>
      </c>
      <c r="U172" s="237"/>
      <c r="V172" s="237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8"/>
      <c r="CG172" s="18"/>
      <c r="CH172" s="18"/>
      <c r="CI172" s="18"/>
      <c r="CJ172" s="18"/>
      <c r="CK172" s="18"/>
      <c r="CL172" s="18"/>
      <c r="CM172" s="18"/>
      <c r="CN172" s="18"/>
      <c r="CO172" s="18"/>
      <c r="CP172" s="18"/>
      <c r="CQ172" s="18"/>
      <c r="CR172" s="18"/>
      <c r="CS172" s="18"/>
      <c r="CT172" s="18"/>
      <c r="CU172" s="18"/>
      <c r="CV172" s="18"/>
      <c r="CW172" s="18"/>
      <c r="CX172" s="18"/>
      <c r="CY172" s="18"/>
      <c r="CZ172" s="18"/>
      <c r="DA172" s="18"/>
      <c r="DB172" s="18"/>
      <c r="DC172" s="18"/>
      <c r="DD172" s="18"/>
      <c r="DE172" s="18"/>
      <c r="DF172" s="18"/>
      <c r="DG172" s="18"/>
      <c r="DH172" s="18"/>
      <c r="DI172" s="18"/>
      <c r="DJ172" s="18"/>
      <c r="DK172" s="18"/>
      <c r="DL172" s="18"/>
      <c r="DM172" s="18"/>
      <c r="DN172" s="18"/>
      <c r="DO172" s="18"/>
      <c r="DP172" s="18"/>
      <c r="DQ172" s="18"/>
      <c r="DR172" s="18"/>
      <c r="DS172" s="18"/>
      <c r="DT172" s="18"/>
      <c r="DU172" s="18"/>
      <c r="DV172" s="18"/>
      <c r="DW172" s="18"/>
      <c r="DX172" s="18"/>
      <c r="DY172" s="18"/>
      <c r="DZ172" s="18"/>
      <c r="EA172" s="18"/>
      <c r="EB172" s="18"/>
      <c r="EC172" s="18"/>
      <c r="ED172" s="18"/>
      <c r="EE172" s="18"/>
      <c r="EF172" s="18"/>
      <c r="EG172" s="18"/>
      <c r="EH172" s="18"/>
      <c r="EI172" s="18"/>
      <c r="EJ172" s="18"/>
      <c r="EK172" s="18"/>
      <c r="EL172" s="18"/>
      <c r="EM172" s="18"/>
      <c r="EN172" s="18"/>
      <c r="EO172" s="18"/>
      <c r="EP172" s="18"/>
      <c r="EQ172" s="18"/>
      <c r="ER172" s="18"/>
      <c r="ES172" s="18"/>
      <c r="ET172" s="18"/>
      <c r="EU172" s="18"/>
      <c r="EV172" s="18"/>
      <c r="EW172" s="18"/>
      <c r="EX172" s="18"/>
      <c r="EY172" s="18"/>
      <c r="EZ172" s="18"/>
      <c r="FA172" s="18"/>
      <c r="FB172" s="18"/>
      <c r="FC172" s="18"/>
      <c r="FD172" s="18"/>
      <c r="FE172" s="18"/>
      <c r="FF172" s="18"/>
      <c r="FG172" s="18"/>
      <c r="FH172" s="18"/>
      <c r="FI172" s="18"/>
      <c r="FJ172" s="18"/>
      <c r="FK172" s="18"/>
      <c r="FL172" s="18"/>
      <c r="FM172" s="18"/>
      <c r="FN172" s="18"/>
      <c r="FO172" s="18"/>
      <c r="FP172" s="18"/>
      <c r="FQ172" s="18"/>
      <c r="FR172" s="18"/>
      <c r="FS172" s="18"/>
      <c r="FT172" s="18"/>
      <c r="FU172" s="18"/>
      <c r="FV172" s="18"/>
      <c r="FW172" s="18"/>
      <c r="FX172" s="18"/>
      <c r="FY172" s="18"/>
      <c r="FZ172" s="18"/>
      <c r="GA172" s="18"/>
      <c r="GB172" s="18"/>
      <c r="GC172" s="18"/>
      <c r="GD172" s="18"/>
      <c r="GE172" s="18"/>
      <c r="GF172" s="18"/>
      <c r="GG172" s="18"/>
      <c r="GH172" s="18"/>
      <c r="GI172" s="18"/>
      <c r="GJ172" s="18"/>
      <c r="GK172" s="18"/>
      <c r="GL172" s="18"/>
      <c r="GM172" s="18"/>
      <c r="GN172" s="18"/>
      <c r="GO172" s="18"/>
      <c r="GP172" s="18"/>
      <c r="GQ172" s="18"/>
      <c r="GR172" s="18"/>
      <c r="GS172" s="18"/>
      <c r="GT172" s="18"/>
      <c r="GU172" s="18"/>
      <c r="GV172" s="18"/>
      <c r="GW172" s="18"/>
      <c r="GX172" s="18"/>
      <c r="GY172" s="18"/>
      <c r="GZ172" s="18"/>
      <c r="HA172" s="18"/>
      <c r="HB172" s="18"/>
      <c r="HC172" s="18"/>
      <c r="HD172" s="18"/>
      <c r="HE172" s="18"/>
      <c r="HF172" s="18"/>
      <c r="HG172" s="18"/>
      <c r="HH172" s="18"/>
      <c r="HI172" s="18"/>
      <c r="HJ172" s="18"/>
      <c r="HK172" s="18"/>
      <c r="HL172" s="18"/>
      <c r="HM172" s="18"/>
      <c r="HN172" s="18"/>
      <c r="HO172" s="18"/>
      <c r="HP172" s="18"/>
      <c r="HQ172" s="18"/>
      <c r="HR172" s="18"/>
    </row>
    <row r="173" spans="1:226" s="75" customFormat="1" ht="14.25" customHeight="1">
      <c r="A173" s="293"/>
      <c r="B173" s="297"/>
      <c r="C173" s="297"/>
      <c r="D173" s="306"/>
      <c r="E173" s="308"/>
      <c r="F173" s="340"/>
      <c r="G173" s="342"/>
      <c r="H173" s="342" t="s">
        <v>12</v>
      </c>
      <c r="I173" s="342"/>
      <c r="J173" s="342"/>
      <c r="K173" s="303" t="s">
        <v>13</v>
      </c>
      <c r="L173" s="303"/>
      <c r="M173" s="303"/>
      <c r="N173" s="303"/>
      <c r="O173" s="303"/>
      <c r="P173" s="304" t="s">
        <v>103</v>
      </c>
      <c r="Q173" s="315" t="s">
        <v>12</v>
      </c>
      <c r="R173" s="308" t="s">
        <v>13</v>
      </c>
      <c r="S173" s="308"/>
      <c r="T173" s="266"/>
      <c r="U173" s="237"/>
      <c r="V173" s="237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  <c r="CA173" s="18"/>
      <c r="CB173" s="18"/>
      <c r="CC173" s="18"/>
      <c r="CD173" s="18"/>
      <c r="CE173" s="18"/>
      <c r="CF173" s="18"/>
      <c r="CG173" s="18"/>
      <c r="CH173" s="18"/>
      <c r="CI173" s="18"/>
      <c r="CJ173" s="18"/>
      <c r="CK173" s="18"/>
      <c r="CL173" s="18"/>
      <c r="CM173" s="18"/>
      <c r="CN173" s="18"/>
      <c r="CO173" s="18"/>
      <c r="CP173" s="18"/>
      <c r="CQ173" s="18"/>
      <c r="CR173" s="18"/>
      <c r="CS173" s="18"/>
      <c r="CT173" s="18"/>
      <c r="CU173" s="18"/>
      <c r="CV173" s="18"/>
      <c r="CW173" s="18"/>
      <c r="CX173" s="18"/>
      <c r="CY173" s="18"/>
      <c r="CZ173" s="18"/>
      <c r="DA173" s="18"/>
      <c r="DB173" s="18"/>
      <c r="DC173" s="18"/>
      <c r="DD173" s="18"/>
      <c r="DE173" s="18"/>
      <c r="DF173" s="18"/>
      <c r="DG173" s="18"/>
      <c r="DH173" s="18"/>
      <c r="DI173" s="18"/>
      <c r="DJ173" s="18"/>
      <c r="DK173" s="18"/>
      <c r="DL173" s="18"/>
      <c r="DM173" s="18"/>
      <c r="DN173" s="18"/>
      <c r="DO173" s="18"/>
      <c r="DP173" s="18"/>
      <c r="DQ173" s="18"/>
      <c r="DR173" s="18"/>
      <c r="DS173" s="18"/>
      <c r="DT173" s="18"/>
      <c r="DU173" s="18"/>
      <c r="DV173" s="18"/>
      <c r="DW173" s="18"/>
      <c r="DX173" s="18"/>
      <c r="DY173" s="18"/>
      <c r="DZ173" s="18"/>
      <c r="EA173" s="18"/>
      <c r="EB173" s="18"/>
      <c r="EC173" s="18"/>
      <c r="ED173" s="18"/>
      <c r="EE173" s="18"/>
      <c r="EF173" s="18"/>
      <c r="EG173" s="18"/>
      <c r="EH173" s="18"/>
      <c r="EI173" s="18"/>
      <c r="EJ173" s="18"/>
      <c r="EK173" s="18"/>
      <c r="EL173" s="18"/>
      <c r="EM173" s="18"/>
      <c r="EN173" s="18"/>
      <c r="EO173" s="18"/>
      <c r="EP173" s="18"/>
      <c r="EQ173" s="18"/>
      <c r="ER173" s="18"/>
      <c r="ES173" s="18"/>
      <c r="ET173" s="18"/>
      <c r="EU173" s="18"/>
      <c r="EV173" s="18"/>
      <c r="EW173" s="18"/>
      <c r="EX173" s="18"/>
      <c r="EY173" s="18"/>
      <c r="EZ173" s="18"/>
      <c r="FA173" s="18"/>
      <c r="FB173" s="18"/>
      <c r="FC173" s="18"/>
      <c r="FD173" s="18"/>
      <c r="FE173" s="18"/>
      <c r="FF173" s="18"/>
      <c r="FG173" s="18"/>
      <c r="FH173" s="18"/>
      <c r="FI173" s="18"/>
      <c r="FJ173" s="18"/>
      <c r="FK173" s="18"/>
      <c r="FL173" s="18"/>
      <c r="FM173" s="18"/>
      <c r="FN173" s="18"/>
      <c r="FO173" s="18"/>
      <c r="FP173" s="18"/>
      <c r="FQ173" s="18"/>
      <c r="FR173" s="18"/>
      <c r="FS173" s="18"/>
      <c r="FT173" s="18"/>
      <c r="FU173" s="18"/>
      <c r="FV173" s="18"/>
      <c r="FW173" s="18"/>
      <c r="FX173" s="18"/>
      <c r="FY173" s="18"/>
      <c r="FZ173" s="18"/>
      <c r="GA173" s="18"/>
      <c r="GB173" s="18"/>
      <c r="GC173" s="18"/>
      <c r="GD173" s="18"/>
      <c r="GE173" s="18"/>
      <c r="GF173" s="18"/>
      <c r="GG173" s="18"/>
      <c r="GH173" s="18"/>
      <c r="GI173" s="18"/>
      <c r="GJ173" s="18"/>
      <c r="GK173" s="18"/>
      <c r="GL173" s="18"/>
      <c r="GM173" s="18"/>
      <c r="GN173" s="18"/>
      <c r="GO173" s="18"/>
      <c r="GP173" s="18"/>
      <c r="GQ173" s="18"/>
      <c r="GR173" s="18"/>
      <c r="GS173" s="18"/>
      <c r="GT173" s="18"/>
      <c r="GU173" s="18"/>
      <c r="GV173" s="18"/>
      <c r="GW173" s="18"/>
      <c r="GX173" s="18"/>
      <c r="GY173" s="18"/>
      <c r="GZ173" s="18"/>
      <c r="HA173" s="18"/>
      <c r="HB173" s="18"/>
      <c r="HC173" s="18"/>
      <c r="HD173" s="18"/>
      <c r="HE173" s="18"/>
      <c r="HF173" s="18"/>
      <c r="HG173" s="18"/>
      <c r="HH173" s="18"/>
      <c r="HI173" s="18"/>
      <c r="HJ173" s="18"/>
      <c r="HK173" s="18"/>
      <c r="HL173" s="18"/>
      <c r="HM173" s="18"/>
      <c r="HN173" s="18"/>
      <c r="HO173" s="18"/>
      <c r="HP173" s="18"/>
      <c r="HQ173" s="18"/>
      <c r="HR173" s="18"/>
    </row>
    <row r="174" spans="1:226" s="75" customFormat="1" ht="66">
      <c r="A174" s="293"/>
      <c r="B174" s="297"/>
      <c r="C174" s="297"/>
      <c r="D174" s="307"/>
      <c r="E174" s="308"/>
      <c r="F174" s="340"/>
      <c r="G174" s="342"/>
      <c r="H174" s="223" t="s">
        <v>16</v>
      </c>
      <c r="I174" s="224" t="s">
        <v>259</v>
      </c>
      <c r="J174" s="225" t="s">
        <v>17</v>
      </c>
      <c r="K174" s="223" t="s">
        <v>264</v>
      </c>
      <c r="L174" s="223" t="s">
        <v>265</v>
      </c>
      <c r="M174" s="226" t="s">
        <v>262</v>
      </c>
      <c r="N174" s="226" t="s">
        <v>263</v>
      </c>
      <c r="O174" s="227" t="s">
        <v>17</v>
      </c>
      <c r="P174" s="304"/>
      <c r="Q174" s="315"/>
      <c r="R174" s="228" t="s">
        <v>18</v>
      </c>
      <c r="S174" s="227" t="s">
        <v>17</v>
      </c>
      <c r="T174" s="266"/>
      <c r="U174" s="237"/>
      <c r="V174" s="237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E174" s="18"/>
      <c r="CF174" s="18"/>
      <c r="CG174" s="18"/>
      <c r="CH174" s="18"/>
      <c r="CI174" s="18"/>
      <c r="CJ174" s="18"/>
      <c r="CK174" s="18"/>
      <c r="CL174" s="18"/>
      <c r="CM174" s="18"/>
      <c r="CN174" s="18"/>
      <c r="CO174" s="18"/>
      <c r="CP174" s="18"/>
      <c r="CQ174" s="18"/>
      <c r="CR174" s="18"/>
      <c r="CS174" s="18"/>
      <c r="CT174" s="18"/>
      <c r="CU174" s="18"/>
      <c r="CV174" s="18"/>
      <c r="CW174" s="18"/>
      <c r="CX174" s="18"/>
      <c r="CY174" s="18"/>
      <c r="CZ174" s="18"/>
      <c r="DA174" s="18"/>
      <c r="DB174" s="18"/>
      <c r="DC174" s="18"/>
      <c r="DD174" s="18"/>
      <c r="DE174" s="18"/>
      <c r="DF174" s="18"/>
      <c r="DG174" s="18"/>
      <c r="DH174" s="18"/>
      <c r="DI174" s="18"/>
      <c r="DJ174" s="18"/>
      <c r="DK174" s="18"/>
      <c r="DL174" s="18"/>
      <c r="DM174" s="18"/>
      <c r="DN174" s="18"/>
      <c r="DO174" s="18"/>
      <c r="DP174" s="18"/>
      <c r="DQ174" s="18"/>
      <c r="DR174" s="18"/>
      <c r="DS174" s="18"/>
      <c r="DT174" s="18"/>
      <c r="DU174" s="18"/>
      <c r="DV174" s="18"/>
      <c r="DW174" s="18"/>
      <c r="DX174" s="18"/>
      <c r="DY174" s="18"/>
      <c r="DZ174" s="18"/>
      <c r="EA174" s="18"/>
      <c r="EB174" s="18"/>
      <c r="EC174" s="18"/>
      <c r="ED174" s="18"/>
      <c r="EE174" s="18"/>
      <c r="EF174" s="18"/>
      <c r="EG174" s="18"/>
      <c r="EH174" s="18"/>
      <c r="EI174" s="18"/>
      <c r="EJ174" s="18"/>
      <c r="EK174" s="18"/>
      <c r="EL174" s="18"/>
      <c r="EM174" s="18"/>
      <c r="EN174" s="18"/>
      <c r="EO174" s="18"/>
      <c r="EP174" s="18"/>
      <c r="EQ174" s="18"/>
      <c r="ER174" s="18"/>
      <c r="ES174" s="18"/>
      <c r="ET174" s="18"/>
      <c r="EU174" s="18"/>
      <c r="EV174" s="18"/>
      <c r="EW174" s="18"/>
      <c r="EX174" s="18"/>
      <c r="EY174" s="18"/>
      <c r="EZ174" s="18"/>
      <c r="FA174" s="18"/>
      <c r="FB174" s="18"/>
      <c r="FC174" s="18"/>
      <c r="FD174" s="18"/>
      <c r="FE174" s="18"/>
      <c r="FF174" s="18"/>
      <c r="FG174" s="18"/>
      <c r="FH174" s="18"/>
      <c r="FI174" s="18"/>
      <c r="FJ174" s="18"/>
      <c r="FK174" s="18"/>
      <c r="FL174" s="18"/>
      <c r="FM174" s="18"/>
      <c r="FN174" s="18"/>
      <c r="FO174" s="18"/>
      <c r="FP174" s="18"/>
      <c r="FQ174" s="18"/>
      <c r="FR174" s="18"/>
      <c r="FS174" s="18"/>
      <c r="FT174" s="18"/>
      <c r="FU174" s="18"/>
      <c r="FV174" s="18"/>
      <c r="FW174" s="18"/>
      <c r="FX174" s="18"/>
      <c r="FY174" s="18"/>
      <c r="FZ174" s="18"/>
      <c r="GA174" s="18"/>
      <c r="GB174" s="18"/>
      <c r="GC174" s="18"/>
      <c r="GD174" s="18"/>
      <c r="GE174" s="18"/>
      <c r="GF174" s="18"/>
      <c r="GG174" s="18"/>
      <c r="GH174" s="18"/>
      <c r="GI174" s="18"/>
      <c r="GJ174" s="18"/>
      <c r="GK174" s="18"/>
      <c r="GL174" s="18"/>
      <c r="GM174" s="18"/>
      <c r="GN174" s="18"/>
      <c r="GO174" s="18"/>
      <c r="GP174" s="18"/>
      <c r="GQ174" s="18"/>
      <c r="GR174" s="18"/>
      <c r="GS174" s="18"/>
      <c r="GT174" s="18"/>
      <c r="GU174" s="18"/>
      <c r="GV174" s="18"/>
      <c r="GW174" s="18"/>
      <c r="GX174" s="18"/>
      <c r="GY174" s="18"/>
      <c r="GZ174" s="18"/>
      <c r="HA174" s="18"/>
      <c r="HB174" s="18"/>
      <c r="HC174" s="18"/>
      <c r="HD174" s="18"/>
      <c r="HE174" s="18"/>
      <c r="HF174" s="18"/>
      <c r="HG174" s="18"/>
      <c r="HH174" s="18"/>
      <c r="HI174" s="18"/>
      <c r="HJ174" s="18"/>
      <c r="HK174" s="18"/>
      <c r="HL174" s="18"/>
      <c r="HM174" s="18"/>
      <c r="HN174" s="18"/>
      <c r="HO174" s="18"/>
      <c r="HP174" s="18"/>
      <c r="HQ174" s="18"/>
      <c r="HR174" s="18"/>
    </row>
    <row r="175" spans="1:226" s="20" customFormat="1" ht="14.25">
      <c r="A175" s="94">
        <v>1</v>
      </c>
      <c r="B175" s="323" t="s">
        <v>52</v>
      </c>
      <c r="C175" s="229">
        <v>3</v>
      </c>
      <c r="D175" s="190" t="s">
        <v>227</v>
      </c>
      <c r="E175" s="200" t="s">
        <v>218</v>
      </c>
      <c r="F175" s="201" t="s">
        <v>178</v>
      </c>
      <c r="G175" s="199" t="s">
        <v>26</v>
      </c>
      <c r="H175" s="163">
        <v>10</v>
      </c>
      <c r="I175" s="166">
        <v>10</v>
      </c>
      <c r="J175" s="163">
        <v>15</v>
      </c>
      <c r="K175" s="163">
        <v>10</v>
      </c>
      <c r="L175" s="163"/>
      <c r="M175" s="163"/>
      <c r="N175" s="163"/>
      <c r="O175" s="163">
        <v>15</v>
      </c>
      <c r="P175" s="163">
        <v>1</v>
      </c>
      <c r="Q175" s="163">
        <v>1</v>
      </c>
      <c r="R175" s="163">
        <v>0.5</v>
      </c>
      <c r="S175" s="163">
        <v>0.5</v>
      </c>
      <c r="T175" s="180">
        <v>5</v>
      </c>
      <c r="U175" s="237"/>
      <c r="V175" s="237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18"/>
      <c r="CK175" s="18"/>
      <c r="CL175" s="18"/>
      <c r="CM175" s="18"/>
      <c r="CN175" s="18"/>
      <c r="CO175" s="18"/>
      <c r="CP175" s="18"/>
      <c r="CQ175" s="18"/>
      <c r="CR175" s="18"/>
      <c r="CS175" s="18"/>
      <c r="CT175" s="18"/>
      <c r="CU175" s="18"/>
      <c r="CV175" s="18"/>
      <c r="CW175" s="18"/>
      <c r="CX175" s="18"/>
      <c r="CY175" s="18"/>
      <c r="CZ175" s="18"/>
      <c r="DA175" s="18"/>
      <c r="DB175" s="18"/>
      <c r="DC175" s="18"/>
      <c r="DD175" s="18"/>
      <c r="DE175" s="18"/>
      <c r="DF175" s="18"/>
      <c r="DG175" s="18"/>
      <c r="DH175" s="18"/>
      <c r="DI175" s="18"/>
      <c r="DJ175" s="18"/>
      <c r="DK175" s="18"/>
      <c r="DL175" s="18"/>
      <c r="DM175" s="18"/>
      <c r="DN175" s="18"/>
      <c r="DO175" s="18"/>
      <c r="DP175" s="18"/>
      <c r="DQ175" s="18"/>
      <c r="DR175" s="18"/>
      <c r="DS175" s="18"/>
      <c r="DT175" s="18"/>
      <c r="DU175" s="18"/>
      <c r="DV175" s="18"/>
      <c r="DW175" s="18"/>
      <c r="DX175" s="18"/>
      <c r="DY175" s="18"/>
      <c r="DZ175" s="18"/>
      <c r="EA175" s="18"/>
      <c r="EB175" s="18"/>
      <c r="EC175" s="18"/>
      <c r="ED175" s="18"/>
      <c r="EE175" s="18"/>
      <c r="EF175" s="18"/>
      <c r="EG175" s="18"/>
      <c r="EH175" s="18"/>
      <c r="EI175" s="18"/>
      <c r="EJ175" s="18"/>
      <c r="EK175" s="18"/>
      <c r="EL175" s="18"/>
      <c r="EM175" s="18"/>
      <c r="EN175" s="18"/>
      <c r="EO175" s="18"/>
      <c r="EP175" s="18"/>
      <c r="EQ175" s="18"/>
      <c r="ER175" s="18"/>
      <c r="ES175" s="18"/>
      <c r="ET175" s="18"/>
      <c r="EU175" s="18"/>
      <c r="EV175" s="18"/>
      <c r="EW175" s="18"/>
      <c r="EX175" s="18"/>
      <c r="EY175" s="18"/>
      <c r="EZ175" s="18"/>
      <c r="FA175" s="18"/>
      <c r="FB175" s="18"/>
      <c r="FC175" s="18"/>
      <c r="FD175" s="18"/>
      <c r="FE175" s="18"/>
      <c r="FF175" s="18"/>
      <c r="FG175" s="18"/>
      <c r="FH175" s="18"/>
      <c r="FI175" s="18"/>
      <c r="FJ175" s="18"/>
      <c r="FK175" s="18"/>
      <c r="FL175" s="18"/>
      <c r="FM175" s="18"/>
      <c r="FN175" s="18"/>
      <c r="FO175" s="18"/>
      <c r="FP175" s="18"/>
      <c r="FQ175" s="18"/>
      <c r="FR175" s="18"/>
      <c r="FS175" s="18"/>
      <c r="FT175" s="18"/>
      <c r="FU175" s="18"/>
      <c r="FV175" s="18"/>
      <c r="FW175" s="18"/>
      <c r="FX175" s="18"/>
      <c r="FY175" s="18"/>
      <c r="FZ175" s="18"/>
      <c r="GA175" s="18"/>
      <c r="GB175" s="18"/>
      <c r="GC175" s="18"/>
      <c r="GD175" s="18"/>
      <c r="GE175" s="18"/>
      <c r="GF175" s="18"/>
      <c r="GG175" s="18"/>
      <c r="GH175" s="18"/>
      <c r="GI175" s="18"/>
      <c r="GJ175" s="18"/>
      <c r="GK175" s="18"/>
      <c r="GL175" s="18"/>
      <c r="GM175" s="18"/>
      <c r="GN175" s="18"/>
      <c r="GO175" s="18"/>
      <c r="GP175" s="18"/>
      <c r="GQ175" s="18"/>
      <c r="GR175" s="18"/>
      <c r="GS175" s="18"/>
      <c r="GT175" s="18"/>
      <c r="GU175" s="18"/>
      <c r="GV175" s="18"/>
      <c r="GW175" s="18"/>
      <c r="GX175" s="18"/>
      <c r="GY175" s="18"/>
      <c r="GZ175" s="18"/>
      <c r="HA175" s="18"/>
      <c r="HB175" s="18"/>
      <c r="HC175" s="18"/>
      <c r="HD175" s="18"/>
      <c r="HE175" s="18"/>
      <c r="HF175" s="18"/>
      <c r="HG175" s="18"/>
      <c r="HH175" s="18"/>
      <c r="HI175" s="18"/>
      <c r="HJ175" s="18"/>
      <c r="HK175" s="18"/>
      <c r="HL175" s="18"/>
      <c r="HM175" s="18"/>
      <c r="HN175" s="18"/>
      <c r="HO175" s="18"/>
      <c r="HP175" s="18"/>
      <c r="HQ175" s="18"/>
      <c r="HR175" s="18"/>
    </row>
    <row r="176" spans="1:226" s="20" customFormat="1" ht="14.25">
      <c r="A176" s="94">
        <v>2</v>
      </c>
      <c r="B176" s="325"/>
      <c r="C176" s="229">
        <v>3</v>
      </c>
      <c r="D176" s="190" t="s">
        <v>228</v>
      </c>
      <c r="E176" s="200" t="s">
        <v>219</v>
      </c>
      <c r="F176" s="201" t="s">
        <v>178</v>
      </c>
      <c r="G176" s="199" t="s">
        <v>26</v>
      </c>
      <c r="H176" s="163">
        <v>10</v>
      </c>
      <c r="I176" s="166">
        <v>10</v>
      </c>
      <c r="J176" s="163">
        <v>15</v>
      </c>
      <c r="K176" s="163">
        <v>10</v>
      </c>
      <c r="L176" s="163"/>
      <c r="M176" s="163"/>
      <c r="N176" s="163"/>
      <c r="O176" s="163">
        <v>15</v>
      </c>
      <c r="P176" s="163">
        <v>1</v>
      </c>
      <c r="Q176" s="163">
        <v>1</v>
      </c>
      <c r="R176" s="163">
        <v>0.5</v>
      </c>
      <c r="S176" s="163">
        <v>0.5</v>
      </c>
      <c r="T176" s="180">
        <v>5</v>
      </c>
      <c r="U176" s="237"/>
      <c r="V176" s="237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/>
      <c r="CE176" s="18"/>
      <c r="CF176" s="18"/>
      <c r="CG176" s="18"/>
      <c r="CH176" s="18"/>
      <c r="CI176" s="18"/>
      <c r="CJ176" s="18"/>
      <c r="CK176" s="18"/>
      <c r="CL176" s="18"/>
      <c r="CM176" s="18"/>
      <c r="CN176" s="18"/>
      <c r="CO176" s="18"/>
      <c r="CP176" s="18"/>
      <c r="CQ176" s="18"/>
      <c r="CR176" s="18"/>
      <c r="CS176" s="18"/>
      <c r="CT176" s="18"/>
      <c r="CU176" s="18"/>
      <c r="CV176" s="18"/>
      <c r="CW176" s="18"/>
      <c r="CX176" s="18"/>
      <c r="CY176" s="18"/>
      <c r="CZ176" s="18"/>
      <c r="DA176" s="18"/>
      <c r="DB176" s="18"/>
      <c r="DC176" s="18"/>
      <c r="DD176" s="18"/>
      <c r="DE176" s="18"/>
      <c r="DF176" s="18"/>
      <c r="DG176" s="18"/>
      <c r="DH176" s="18"/>
      <c r="DI176" s="18"/>
      <c r="DJ176" s="18"/>
      <c r="DK176" s="18"/>
      <c r="DL176" s="18"/>
      <c r="DM176" s="18"/>
      <c r="DN176" s="18"/>
      <c r="DO176" s="18"/>
      <c r="DP176" s="18"/>
      <c r="DQ176" s="18"/>
      <c r="DR176" s="18"/>
      <c r="DS176" s="18"/>
      <c r="DT176" s="18"/>
      <c r="DU176" s="18"/>
      <c r="DV176" s="18"/>
      <c r="DW176" s="18"/>
      <c r="DX176" s="18"/>
      <c r="DY176" s="18"/>
      <c r="DZ176" s="18"/>
      <c r="EA176" s="18"/>
      <c r="EB176" s="18"/>
      <c r="EC176" s="18"/>
      <c r="ED176" s="18"/>
      <c r="EE176" s="18"/>
      <c r="EF176" s="18"/>
      <c r="EG176" s="18"/>
      <c r="EH176" s="18"/>
      <c r="EI176" s="18"/>
      <c r="EJ176" s="18"/>
      <c r="EK176" s="18"/>
      <c r="EL176" s="18"/>
      <c r="EM176" s="18"/>
      <c r="EN176" s="18"/>
      <c r="EO176" s="18"/>
      <c r="EP176" s="18"/>
      <c r="EQ176" s="18"/>
      <c r="ER176" s="18"/>
      <c r="ES176" s="18"/>
      <c r="ET176" s="18"/>
      <c r="EU176" s="18"/>
      <c r="EV176" s="18"/>
      <c r="EW176" s="18"/>
      <c r="EX176" s="18"/>
      <c r="EY176" s="18"/>
      <c r="EZ176" s="18"/>
      <c r="FA176" s="18"/>
      <c r="FB176" s="18"/>
      <c r="FC176" s="18"/>
      <c r="FD176" s="18"/>
      <c r="FE176" s="18"/>
      <c r="FF176" s="18"/>
      <c r="FG176" s="18"/>
      <c r="FH176" s="18"/>
      <c r="FI176" s="18"/>
      <c r="FJ176" s="18"/>
      <c r="FK176" s="18"/>
      <c r="FL176" s="18"/>
      <c r="FM176" s="18"/>
      <c r="FN176" s="18"/>
      <c r="FO176" s="18"/>
      <c r="FP176" s="18"/>
      <c r="FQ176" s="18"/>
      <c r="FR176" s="18"/>
      <c r="FS176" s="18"/>
      <c r="FT176" s="18"/>
      <c r="FU176" s="18"/>
      <c r="FV176" s="18"/>
      <c r="FW176" s="18"/>
      <c r="FX176" s="18"/>
      <c r="FY176" s="18"/>
      <c r="FZ176" s="18"/>
      <c r="GA176" s="18"/>
      <c r="GB176" s="18"/>
      <c r="GC176" s="18"/>
      <c r="GD176" s="18"/>
      <c r="GE176" s="18"/>
      <c r="GF176" s="18"/>
      <c r="GG176" s="18"/>
      <c r="GH176" s="18"/>
      <c r="GI176" s="18"/>
      <c r="GJ176" s="18"/>
      <c r="GK176" s="18"/>
      <c r="GL176" s="18"/>
      <c r="GM176" s="18"/>
      <c r="GN176" s="18"/>
      <c r="GO176" s="18"/>
      <c r="GP176" s="18"/>
      <c r="GQ176" s="18"/>
      <c r="GR176" s="18"/>
      <c r="GS176" s="18"/>
      <c r="GT176" s="18"/>
      <c r="GU176" s="18"/>
      <c r="GV176" s="18"/>
      <c r="GW176" s="18"/>
      <c r="GX176" s="18"/>
      <c r="GY176" s="18"/>
      <c r="GZ176" s="18"/>
      <c r="HA176" s="18"/>
      <c r="HB176" s="18"/>
      <c r="HC176" s="18"/>
      <c r="HD176" s="18"/>
      <c r="HE176" s="18"/>
      <c r="HF176" s="18"/>
      <c r="HG176" s="18"/>
      <c r="HH176" s="18"/>
      <c r="HI176" s="18"/>
      <c r="HJ176" s="18"/>
      <c r="HK176" s="18"/>
      <c r="HL176" s="18"/>
      <c r="HM176" s="18"/>
      <c r="HN176" s="18"/>
      <c r="HO176" s="18"/>
      <c r="HP176" s="18"/>
      <c r="HQ176" s="18"/>
      <c r="HR176" s="18"/>
    </row>
    <row r="177" spans="1:226" s="20" customFormat="1" ht="22.5">
      <c r="A177" s="82">
        <v>3</v>
      </c>
      <c r="B177" s="325"/>
      <c r="C177" s="229">
        <v>3</v>
      </c>
      <c r="D177" s="190" t="s">
        <v>216</v>
      </c>
      <c r="E177" s="200" t="s">
        <v>250</v>
      </c>
      <c r="F177" s="201" t="s">
        <v>178</v>
      </c>
      <c r="G177" s="199" t="s">
        <v>26</v>
      </c>
      <c r="H177" s="163">
        <v>10</v>
      </c>
      <c r="I177" s="166">
        <v>10</v>
      </c>
      <c r="J177" s="163">
        <v>25</v>
      </c>
      <c r="K177" s="163">
        <v>10</v>
      </c>
      <c r="L177" s="163"/>
      <c r="M177" s="163"/>
      <c r="N177" s="163"/>
      <c r="O177" s="163">
        <v>25</v>
      </c>
      <c r="P177" s="163">
        <v>2</v>
      </c>
      <c r="Q177" s="163">
        <v>2</v>
      </c>
      <c r="R177" s="163">
        <v>1</v>
      </c>
      <c r="S177" s="163">
        <v>1</v>
      </c>
      <c r="T177" s="180">
        <v>15</v>
      </c>
      <c r="U177" s="237"/>
      <c r="V177" s="237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18"/>
      <c r="CK177" s="18"/>
      <c r="CL177" s="18"/>
      <c r="CM177" s="18"/>
      <c r="CN177" s="18"/>
      <c r="CO177" s="18"/>
      <c r="CP177" s="18"/>
      <c r="CQ177" s="18"/>
      <c r="CR177" s="18"/>
      <c r="CS177" s="18"/>
      <c r="CT177" s="18"/>
      <c r="CU177" s="18"/>
      <c r="CV177" s="18"/>
      <c r="CW177" s="18"/>
      <c r="CX177" s="18"/>
      <c r="CY177" s="18"/>
      <c r="CZ177" s="18"/>
      <c r="DA177" s="18"/>
      <c r="DB177" s="18"/>
      <c r="DC177" s="18"/>
      <c r="DD177" s="18"/>
      <c r="DE177" s="18"/>
      <c r="DF177" s="18"/>
      <c r="DG177" s="18"/>
      <c r="DH177" s="18"/>
      <c r="DI177" s="18"/>
      <c r="DJ177" s="18"/>
      <c r="DK177" s="18"/>
      <c r="DL177" s="18"/>
      <c r="DM177" s="18"/>
      <c r="DN177" s="18"/>
      <c r="DO177" s="18"/>
      <c r="DP177" s="18"/>
      <c r="DQ177" s="18"/>
      <c r="DR177" s="18"/>
      <c r="DS177" s="18"/>
      <c r="DT177" s="18"/>
      <c r="DU177" s="18"/>
      <c r="DV177" s="18"/>
      <c r="DW177" s="18"/>
      <c r="DX177" s="18"/>
      <c r="DY177" s="18"/>
      <c r="DZ177" s="18"/>
      <c r="EA177" s="18"/>
      <c r="EB177" s="18"/>
      <c r="EC177" s="18"/>
      <c r="ED177" s="18"/>
      <c r="EE177" s="18"/>
      <c r="EF177" s="18"/>
      <c r="EG177" s="18"/>
      <c r="EH177" s="18"/>
      <c r="EI177" s="18"/>
      <c r="EJ177" s="18"/>
      <c r="EK177" s="18"/>
      <c r="EL177" s="18"/>
      <c r="EM177" s="18"/>
      <c r="EN177" s="18"/>
      <c r="EO177" s="18"/>
      <c r="EP177" s="18"/>
      <c r="EQ177" s="18"/>
      <c r="ER177" s="18"/>
      <c r="ES177" s="18"/>
      <c r="ET177" s="18"/>
      <c r="EU177" s="18"/>
      <c r="EV177" s="18"/>
      <c r="EW177" s="18"/>
      <c r="EX177" s="18"/>
      <c r="EY177" s="18"/>
      <c r="EZ177" s="18"/>
      <c r="FA177" s="18"/>
      <c r="FB177" s="18"/>
      <c r="FC177" s="18"/>
      <c r="FD177" s="18"/>
      <c r="FE177" s="18"/>
      <c r="FF177" s="18"/>
      <c r="FG177" s="18"/>
      <c r="FH177" s="18"/>
      <c r="FI177" s="18"/>
      <c r="FJ177" s="18"/>
      <c r="FK177" s="18"/>
      <c r="FL177" s="18"/>
      <c r="FM177" s="18"/>
      <c r="FN177" s="18"/>
      <c r="FO177" s="18"/>
      <c r="FP177" s="18"/>
      <c r="FQ177" s="18"/>
      <c r="FR177" s="18"/>
      <c r="FS177" s="18"/>
      <c r="FT177" s="18"/>
      <c r="FU177" s="18"/>
      <c r="FV177" s="18"/>
      <c r="FW177" s="18"/>
      <c r="FX177" s="18"/>
      <c r="FY177" s="18"/>
      <c r="FZ177" s="18"/>
      <c r="GA177" s="18"/>
      <c r="GB177" s="18"/>
      <c r="GC177" s="18"/>
      <c r="GD177" s="18"/>
      <c r="GE177" s="18"/>
      <c r="GF177" s="18"/>
      <c r="GG177" s="18"/>
      <c r="GH177" s="18"/>
      <c r="GI177" s="18"/>
      <c r="GJ177" s="18"/>
      <c r="GK177" s="18"/>
      <c r="GL177" s="18"/>
      <c r="GM177" s="18"/>
      <c r="GN177" s="18"/>
      <c r="GO177" s="18"/>
      <c r="GP177" s="18"/>
      <c r="GQ177" s="18"/>
      <c r="GR177" s="18"/>
      <c r="GS177" s="18"/>
      <c r="GT177" s="18"/>
      <c r="GU177" s="18"/>
      <c r="GV177" s="18"/>
      <c r="GW177" s="18"/>
      <c r="GX177" s="18"/>
      <c r="GY177" s="18"/>
      <c r="GZ177" s="18"/>
      <c r="HA177" s="18"/>
      <c r="HB177" s="18"/>
      <c r="HC177" s="18"/>
      <c r="HD177" s="18"/>
      <c r="HE177" s="18"/>
      <c r="HF177" s="18"/>
      <c r="HG177" s="18"/>
      <c r="HH177" s="18"/>
      <c r="HI177" s="18"/>
      <c r="HJ177" s="18"/>
      <c r="HK177" s="18"/>
      <c r="HL177" s="18"/>
      <c r="HM177" s="18"/>
      <c r="HN177" s="18"/>
      <c r="HO177" s="18"/>
      <c r="HP177" s="18"/>
      <c r="HQ177" s="18"/>
      <c r="HR177" s="18"/>
    </row>
    <row r="178" spans="1:226">
      <c r="A178" s="238">
        <v>4</v>
      </c>
      <c r="B178" s="324"/>
      <c r="C178" s="229">
        <v>3</v>
      </c>
      <c r="D178" s="191" t="s">
        <v>269</v>
      </c>
      <c r="E178" s="172" t="s">
        <v>225</v>
      </c>
      <c r="F178" s="201" t="s">
        <v>178</v>
      </c>
      <c r="G178" s="129" t="s">
        <v>26</v>
      </c>
      <c r="H178" s="174">
        <v>10</v>
      </c>
      <c r="I178" s="177">
        <v>10</v>
      </c>
      <c r="J178" s="180">
        <v>15</v>
      </c>
      <c r="K178" s="180">
        <v>10</v>
      </c>
      <c r="L178" s="180"/>
      <c r="M178" s="180"/>
      <c r="N178" s="180"/>
      <c r="O178" s="180">
        <v>15</v>
      </c>
      <c r="P178" s="174">
        <v>1</v>
      </c>
      <c r="Q178" s="180">
        <v>1</v>
      </c>
      <c r="R178" s="180">
        <v>0.5</v>
      </c>
      <c r="S178" s="180">
        <v>0.5</v>
      </c>
      <c r="T178" s="180">
        <v>5</v>
      </c>
      <c r="U178" s="58"/>
      <c r="V178" s="58"/>
    </row>
    <row r="179" spans="1:226">
      <c r="A179" s="302" t="s">
        <v>104</v>
      </c>
      <c r="B179" s="302"/>
      <c r="C179" s="302"/>
      <c r="D179" s="302"/>
      <c r="E179" s="302"/>
      <c r="F179" s="302"/>
      <c r="G179" s="302"/>
      <c r="H179" s="232">
        <f>SUM(H175:H178)</f>
        <v>40</v>
      </c>
      <c r="I179" s="232">
        <f t="shared" ref="I179:T179" si="8">SUM(I175:I178)</f>
        <v>40</v>
      </c>
      <c r="J179" s="232">
        <f t="shared" si="8"/>
        <v>70</v>
      </c>
      <c r="K179" s="232">
        <f t="shared" si="8"/>
        <v>40</v>
      </c>
      <c r="L179" s="232">
        <f t="shared" si="8"/>
        <v>0</v>
      </c>
      <c r="M179" s="232">
        <f t="shared" si="8"/>
        <v>0</v>
      </c>
      <c r="N179" s="232">
        <f t="shared" si="8"/>
        <v>0</v>
      </c>
      <c r="O179" s="232">
        <f t="shared" si="8"/>
        <v>70</v>
      </c>
      <c r="P179" s="232">
        <f t="shared" si="8"/>
        <v>5</v>
      </c>
      <c r="Q179" s="232">
        <f t="shared" si="8"/>
        <v>5</v>
      </c>
      <c r="R179" s="232">
        <f t="shared" si="8"/>
        <v>2.5</v>
      </c>
      <c r="S179" s="232">
        <f t="shared" si="8"/>
        <v>2.5</v>
      </c>
      <c r="T179" s="232">
        <f t="shared" si="8"/>
        <v>30</v>
      </c>
      <c r="U179" s="58"/>
      <c r="V179" s="58"/>
    </row>
    <row r="180" spans="1:226" s="237" customFormat="1">
      <c r="A180" s="235"/>
      <c r="B180" s="235"/>
      <c r="C180" s="235"/>
      <c r="D180" s="235"/>
      <c r="E180" s="235"/>
      <c r="F180" s="235"/>
      <c r="G180" s="235"/>
      <c r="H180" s="236"/>
      <c r="I180" s="236"/>
      <c r="J180" s="236"/>
      <c r="K180" s="236"/>
      <c r="L180" s="236"/>
      <c r="M180" s="236"/>
      <c r="N180" s="236"/>
      <c r="O180" s="236"/>
      <c r="P180" s="236"/>
      <c r="Q180" s="236"/>
      <c r="R180" s="236"/>
      <c r="S180" s="236"/>
    </row>
    <row r="181" spans="1:226" s="75" customFormat="1" ht="14.25">
      <c r="A181" s="264" t="s">
        <v>159</v>
      </c>
      <c r="B181" s="264"/>
      <c r="C181" s="264"/>
      <c r="D181" s="264"/>
      <c r="E181" s="264"/>
      <c r="F181" s="264"/>
      <c r="G181" s="264"/>
      <c r="H181" s="264"/>
      <c r="I181" s="264"/>
      <c r="J181" s="264"/>
      <c r="K181" s="264"/>
      <c r="L181" s="264"/>
      <c r="M181" s="264"/>
      <c r="N181" s="264"/>
      <c r="O181" s="264"/>
      <c r="P181" s="264"/>
      <c r="Q181" s="264"/>
      <c r="R181" s="264"/>
      <c r="S181" s="264"/>
      <c r="T181" s="264"/>
      <c r="U181" s="237"/>
      <c r="V181" s="237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18"/>
      <c r="BY181" s="18"/>
      <c r="BZ181" s="18"/>
      <c r="CA181" s="18"/>
      <c r="CB181" s="18"/>
      <c r="CC181" s="18"/>
      <c r="CD181" s="18"/>
      <c r="CE181" s="18"/>
      <c r="CF181" s="18"/>
      <c r="CG181" s="18"/>
      <c r="CH181" s="18"/>
      <c r="CI181" s="18"/>
      <c r="CJ181" s="18"/>
      <c r="CK181" s="18"/>
      <c r="CL181" s="18"/>
      <c r="CM181" s="18"/>
      <c r="CN181" s="18"/>
      <c r="CO181" s="18"/>
      <c r="CP181" s="18"/>
      <c r="CQ181" s="18"/>
      <c r="CR181" s="18"/>
      <c r="CS181" s="18"/>
      <c r="CT181" s="18"/>
      <c r="CU181" s="18"/>
      <c r="CV181" s="18"/>
      <c r="CW181" s="18"/>
      <c r="CX181" s="18"/>
      <c r="CY181" s="18"/>
      <c r="CZ181" s="18"/>
      <c r="DA181" s="18"/>
      <c r="DB181" s="18"/>
      <c r="DC181" s="18"/>
      <c r="DD181" s="18"/>
      <c r="DE181" s="18"/>
      <c r="DF181" s="18"/>
      <c r="DG181" s="18"/>
      <c r="DH181" s="18"/>
      <c r="DI181" s="18"/>
      <c r="DJ181" s="18"/>
      <c r="DK181" s="18"/>
      <c r="DL181" s="18"/>
      <c r="DM181" s="18"/>
      <c r="DN181" s="18"/>
      <c r="DO181" s="18"/>
      <c r="DP181" s="18"/>
      <c r="DQ181" s="18"/>
      <c r="DR181" s="18"/>
      <c r="DS181" s="18"/>
      <c r="DT181" s="18"/>
      <c r="DU181" s="18"/>
      <c r="DV181" s="18"/>
      <c r="DW181" s="18"/>
      <c r="DX181" s="18"/>
      <c r="DY181" s="18"/>
      <c r="DZ181" s="18"/>
      <c r="EA181" s="18"/>
      <c r="EB181" s="18"/>
      <c r="EC181" s="18"/>
      <c r="ED181" s="18"/>
      <c r="EE181" s="18"/>
      <c r="EF181" s="18"/>
      <c r="EG181" s="18"/>
      <c r="EH181" s="18"/>
      <c r="EI181" s="18"/>
      <c r="EJ181" s="18"/>
      <c r="EK181" s="18"/>
      <c r="EL181" s="18"/>
      <c r="EM181" s="18"/>
      <c r="EN181" s="18"/>
      <c r="EO181" s="18"/>
      <c r="EP181" s="18"/>
      <c r="EQ181" s="18"/>
      <c r="ER181" s="18"/>
      <c r="ES181" s="18"/>
      <c r="ET181" s="18"/>
      <c r="EU181" s="18"/>
      <c r="EV181" s="18"/>
      <c r="EW181" s="18"/>
      <c r="EX181" s="18"/>
      <c r="EY181" s="18"/>
      <c r="EZ181" s="18"/>
      <c r="FA181" s="18"/>
      <c r="FB181" s="18"/>
      <c r="FC181" s="18"/>
      <c r="FD181" s="18"/>
      <c r="FE181" s="18"/>
      <c r="FF181" s="18"/>
      <c r="FG181" s="18"/>
      <c r="FH181" s="18"/>
      <c r="FI181" s="18"/>
      <c r="FJ181" s="18"/>
      <c r="FK181" s="18"/>
      <c r="FL181" s="18"/>
      <c r="FM181" s="18"/>
      <c r="FN181" s="18"/>
      <c r="FO181" s="18"/>
      <c r="FP181" s="18"/>
      <c r="FQ181" s="18"/>
      <c r="FR181" s="18"/>
      <c r="FS181" s="18"/>
      <c r="FT181" s="18"/>
      <c r="FU181" s="18"/>
      <c r="FV181" s="18"/>
      <c r="FW181" s="18"/>
      <c r="FX181" s="18"/>
      <c r="FY181" s="18"/>
      <c r="FZ181" s="18"/>
      <c r="GA181" s="18"/>
      <c r="GB181" s="18"/>
      <c r="GC181" s="18"/>
      <c r="GD181" s="18"/>
      <c r="GE181" s="18"/>
      <c r="GF181" s="18"/>
      <c r="GG181" s="18"/>
      <c r="GH181" s="18"/>
      <c r="GI181" s="18"/>
      <c r="GJ181" s="18"/>
      <c r="GK181" s="18"/>
      <c r="GL181" s="18"/>
      <c r="GM181" s="18"/>
      <c r="GN181" s="18"/>
      <c r="GO181" s="18"/>
      <c r="GP181" s="18"/>
      <c r="GQ181" s="18"/>
      <c r="GR181" s="18"/>
      <c r="GS181" s="18"/>
      <c r="GT181" s="18"/>
      <c r="GU181" s="18"/>
      <c r="GV181" s="18"/>
      <c r="GW181" s="18"/>
      <c r="GX181" s="18"/>
      <c r="GY181" s="18"/>
      <c r="GZ181" s="18"/>
      <c r="HA181" s="18"/>
      <c r="HB181" s="18"/>
      <c r="HC181" s="18"/>
      <c r="HD181" s="18"/>
      <c r="HE181" s="18"/>
      <c r="HF181" s="18"/>
      <c r="HG181" s="18"/>
      <c r="HH181" s="18"/>
      <c r="HI181" s="18"/>
    </row>
    <row r="182" spans="1:226" s="75" customFormat="1" ht="14.25">
      <c r="A182" s="264" t="s">
        <v>240</v>
      </c>
      <c r="B182" s="264"/>
      <c r="C182" s="264"/>
      <c r="D182" s="264"/>
      <c r="E182" s="264"/>
      <c r="F182" s="264"/>
      <c r="G182" s="264"/>
      <c r="H182" s="264"/>
      <c r="I182" s="264"/>
      <c r="J182" s="264"/>
      <c r="K182" s="264"/>
      <c r="L182" s="264"/>
      <c r="M182" s="264"/>
      <c r="N182" s="264"/>
      <c r="O182" s="264"/>
      <c r="P182" s="264"/>
      <c r="Q182" s="264"/>
      <c r="R182" s="264"/>
      <c r="S182" s="264"/>
      <c r="T182" s="264"/>
      <c r="U182" s="237"/>
      <c r="V182" s="237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/>
      <c r="BT182" s="18"/>
      <c r="BU182" s="18"/>
      <c r="BV182" s="18"/>
      <c r="BW182" s="18"/>
      <c r="BX182" s="18"/>
      <c r="BY182" s="18"/>
      <c r="BZ182" s="18"/>
      <c r="CA182" s="18"/>
      <c r="CB182" s="18"/>
      <c r="CC182" s="18"/>
      <c r="CD182" s="18"/>
      <c r="CE182" s="18"/>
      <c r="CF182" s="18"/>
      <c r="CG182" s="18"/>
      <c r="CH182" s="18"/>
      <c r="CI182" s="18"/>
      <c r="CJ182" s="18"/>
      <c r="CK182" s="18"/>
      <c r="CL182" s="18"/>
      <c r="CM182" s="18"/>
      <c r="CN182" s="18"/>
      <c r="CO182" s="18"/>
      <c r="CP182" s="18"/>
      <c r="CQ182" s="18"/>
      <c r="CR182" s="18"/>
      <c r="CS182" s="18"/>
      <c r="CT182" s="18"/>
      <c r="CU182" s="18"/>
      <c r="CV182" s="18"/>
      <c r="CW182" s="18"/>
      <c r="CX182" s="18"/>
      <c r="CY182" s="18"/>
      <c r="CZ182" s="18"/>
      <c r="DA182" s="18"/>
      <c r="DB182" s="18"/>
      <c r="DC182" s="18"/>
      <c r="DD182" s="18"/>
      <c r="DE182" s="18"/>
      <c r="DF182" s="18"/>
      <c r="DG182" s="18"/>
      <c r="DH182" s="18"/>
      <c r="DI182" s="18"/>
      <c r="DJ182" s="18"/>
      <c r="DK182" s="18"/>
      <c r="DL182" s="18"/>
      <c r="DM182" s="18"/>
      <c r="DN182" s="18"/>
      <c r="DO182" s="18"/>
      <c r="DP182" s="18"/>
      <c r="DQ182" s="18"/>
      <c r="DR182" s="18"/>
      <c r="DS182" s="18"/>
      <c r="DT182" s="18"/>
      <c r="DU182" s="18"/>
      <c r="DV182" s="18"/>
      <c r="DW182" s="18"/>
      <c r="DX182" s="18"/>
      <c r="DY182" s="18"/>
      <c r="DZ182" s="18"/>
      <c r="EA182" s="18"/>
      <c r="EB182" s="18"/>
      <c r="EC182" s="18"/>
      <c r="ED182" s="18"/>
      <c r="EE182" s="18"/>
      <c r="EF182" s="18"/>
      <c r="EG182" s="18"/>
      <c r="EH182" s="18"/>
      <c r="EI182" s="18"/>
      <c r="EJ182" s="18"/>
      <c r="EK182" s="18"/>
      <c r="EL182" s="18"/>
      <c r="EM182" s="18"/>
      <c r="EN182" s="18"/>
      <c r="EO182" s="18"/>
      <c r="EP182" s="18"/>
      <c r="EQ182" s="18"/>
      <c r="ER182" s="18"/>
      <c r="ES182" s="18"/>
      <c r="ET182" s="18"/>
      <c r="EU182" s="18"/>
      <c r="EV182" s="18"/>
      <c r="EW182" s="18"/>
      <c r="EX182" s="18"/>
      <c r="EY182" s="18"/>
      <c r="EZ182" s="18"/>
      <c r="FA182" s="18"/>
      <c r="FB182" s="18"/>
      <c r="FC182" s="18"/>
      <c r="FD182" s="18"/>
      <c r="FE182" s="18"/>
      <c r="FF182" s="18"/>
      <c r="FG182" s="18"/>
      <c r="FH182" s="18"/>
      <c r="FI182" s="18"/>
      <c r="FJ182" s="18"/>
      <c r="FK182" s="18"/>
      <c r="FL182" s="18"/>
      <c r="FM182" s="18"/>
      <c r="FN182" s="18"/>
      <c r="FO182" s="18"/>
      <c r="FP182" s="18"/>
      <c r="FQ182" s="18"/>
      <c r="FR182" s="18"/>
      <c r="FS182" s="18"/>
      <c r="FT182" s="18"/>
      <c r="FU182" s="18"/>
      <c r="FV182" s="18"/>
      <c r="FW182" s="18"/>
      <c r="FX182" s="18"/>
      <c r="FY182" s="18"/>
      <c r="FZ182" s="18"/>
      <c r="GA182" s="18"/>
      <c r="GB182" s="18"/>
      <c r="GC182" s="18"/>
      <c r="GD182" s="18"/>
      <c r="GE182" s="18"/>
      <c r="GF182" s="18"/>
      <c r="GG182" s="18"/>
      <c r="GH182" s="18"/>
      <c r="GI182" s="18"/>
      <c r="GJ182" s="18"/>
      <c r="GK182" s="18"/>
      <c r="GL182" s="18"/>
      <c r="GM182" s="18"/>
      <c r="GN182" s="18"/>
      <c r="GO182" s="18"/>
      <c r="GP182" s="18"/>
      <c r="GQ182" s="18"/>
      <c r="GR182" s="18"/>
      <c r="GS182" s="18"/>
      <c r="GT182" s="18"/>
      <c r="GU182" s="18"/>
      <c r="GV182" s="18"/>
      <c r="GW182" s="18"/>
      <c r="GX182" s="18"/>
      <c r="GY182" s="18"/>
      <c r="GZ182" s="18"/>
      <c r="HA182" s="18"/>
      <c r="HB182" s="18"/>
      <c r="HC182" s="18"/>
      <c r="HD182" s="18"/>
      <c r="HE182" s="18"/>
      <c r="HF182" s="18"/>
      <c r="HG182" s="18"/>
      <c r="HH182" s="18"/>
      <c r="HI182" s="18"/>
    </row>
    <row r="183" spans="1:226" s="75" customFormat="1" ht="14.25" customHeight="1">
      <c r="A183" s="292" t="s">
        <v>3</v>
      </c>
      <c r="B183" s="296" t="s">
        <v>4</v>
      </c>
      <c r="C183" s="296" t="s">
        <v>5</v>
      </c>
      <c r="D183" s="305" t="s">
        <v>101</v>
      </c>
      <c r="E183" s="338" t="s">
        <v>102</v>
      </c>
      <c r="F183" s="339" t="s">
        <v>8</v>
      </c>
      <c r="G183" s="341" t="s">
        <v>9</v>
      </c>
      <c r="H183" s="341" t="s">
        <v>10</v>
      </c>
      <c r="I183" s="341"/>
      <c r="J183" s="341"/>
      <c r="K183" s="341"/>
      <c r="L183" s="341"/>
      <c r="M183" s="341"/>
      <c r="N183" s="341"/>
      <c r="O183" s="341"/>
      <c r="P183" s="338" t="s">
        <v>11</v>
      </c>
      <c r="Q183" s="338"/>
      <c r="R183" s="338"/>
      <c r="S183" s="338"/>
      <c r="T183" s="266" t="s">
        <v>185</v>
      </c>
      <c r="U183" s="237"/>
      <c r="V183" s="237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/>
      <c r="BY183" s="18"/>
      <c r="BZ183" s="18"/>
      <c r="CA183" s="18"/>
      <c r="CB183" s="18"/>
      <c r="CC183" s="18"/>
      <c r="CD183" s="18"/>
      <c r="CE183" s="18"/>
      <c r="CF183" s="18"/>
      <c r="CG183" s="18"/>
      <c r="CH183" s="18"/>
      <c r="CI183" s="18"/>
      <c r="CJ183" s="18"/>
      <c r="CK183" s="18"/>
      <c r="CL183" s="18"/>
      <c r="CM183" s="18"/>
      <c r="CN183" s="18"/>
      <c r="CO183" s="18"/>
      <c r="CP183" s="18"/>
      <c r="CQ183" s="18"/>
      <c r="CR183" s="18"/>
      <c r="CS183" s="18"/>
      <c r="CT183" s="18"/>
      <c r="CU183" s="18"/>
      <c r="CV183" s="18"/>
      <c r="CW183" s="18"/>
      <c r="CX183" s="18"/>
      <c r="CY183" s="18"/>
      <c r="CZ183" s="18"/>
      <c r="DA183" s="18"/>
      <c r="DB183" s="18"/>
      <c r="DC183" s="18"/>
      <c r="DD183" s="18"/>
      <c r="DE183" s="18"/>
      <c r="DF183" s="18"/>
      <c r="DG183" s="18"/>
      <c r="DH183" s="18"/>
      <c r="DI183" s="18"/>
      <c r="DJ183" s="18"/>
      <c r="DK183" s="18"/>
      <c r="DL183" s="18"/>
      <c r="DM183" s="18"/>
      <c r="DN183" s="18"/>
      <c r="DO183" s="18"/>
      <c r="DP183" s="18"/>
      <c r="DQ183" s="18"/>
      <c r="DR183" s="18"/>
      <c r="DS183" s="18"/>
      <c r="DT183" s="18"/>
      <c r="DU183" s="18"/>
      <c r="DV183" s="18"/>
      <c r="DW183" s="18"/>
      <c r="DX183" s="18"/>
      <c r="DY183" s="18"/>
      <c r="DZ183" s="18"/>
      <c r="EA183" s="18"/>
      <c r="EB183" s="18"/>
      <c r="EC183" s="18"/>
      <c r="ED183" s="18"/>
      <c r="EE183" s="18"/>
      <c r="EF183" s="18"/>
      <c r="EG183" s="18"/>
      <c r="EH183" s="18"/>
      <c r="EI183" s="18"/>
      <c r="EJ183" s="18"/>
      <c r="EK183" s="18"/>
      <c r="EL183" s="18"/>
      <c r="EM183" s="18"/>
      <c r="EN183" s="18"/>
      <c r="EO183" s="18"/>
      <c r="EP183" s="18"/>
      <c r="EQ183" s="18"/>
      <c r="ER183" s="18"/>
      <c r="ES183" s="18"/>
      <c r="ET183" s="18"/>
      <c r="EU183" s="18"/>
      <c r="EV183" s="18"/>
      <c r="EW183" s="18"/>
      <c r="EX183" s="18"/>
      <c r="EY183" s="18"/>
      <c r="EZ183" s="18"/>
      <c r="FA183" s="18"/>
      <c r="FB183" s="18"/>
      <c r="FC183" s="18"/>
      <c r="FD183" s="18"/>
      <c r="FE183" s="18"/>
      <c r="FF183" s="18"/>
      <c r="FG183" s="18"/>
      <c r="FH183" s="18"/>
      <c r="FI183" s="18"/>
      <c r="FJ183" s="18"/>
      <c r="FK183" s="18"/>
      <c r="FL183" s="18"/>
      <c r="FM183" s="18"/>
      <c r="FN183" s="18"/>
      <c r="FO183" s="18"/>
      <c r="FP183" s="18"/>
      <c r="FQ183" s="18"/>
      <c r="FR183" s="18"/>
      <c r="FS183" s="18"/>
      <c r="FT183" s="18"/>
      <c r="FU183" s="18"/>
      <c r="FV183" s="18"/>
      <c r="FW183" s="18"/>
      <c r="FX183" s="18"/>
      <c r="FY183" s="18"/>
      <c r="FZ183" s="18"/>
      <c r="GA183" s="18"/>
      <c r="GB183" s="18"/>
      <c r="GC183" s="18"/>
      <c r="GD183" s="18"/>
      <c r="GE183" s="18"/>
      <c r="GF183" s="18"/>
      <c r="GG183" s="18"/>
      <c r="GH183" s="18"/>
      <c r="GI183" s="18"/>
      <c r="GJ183" s="18"/>
      <c r="GK183" s="18"/>
      <c r="GL183" s="18"/>
      <c r="GM183" s="18"/>
      <c r="GN183" s="18"/>
      <c r="GO183" s="18"/>
      <c r="GP183" s="18"/>
      <c r="GQ183" s="18"/>
      <c r="GR183" s="18"/>
      <c r="GS183" s="18"/>
      <c r="GT183" s="18"/>
      <c r="GU183" s="18"/>
      <c r="GV183" s="18"/>
      <c r="GW183" s="18"/>
      <c r="GX183" s="18"/>
      <c r="GY183" s="18"/>
      <c r="GZ183" s="18"/>
      <c r="HA183" s="18"/>
      <c r="HB183" s="18"/>
      <c r="HC183" s="18"/>
      <c r="HD183" s="18"/>
      <c r="HE183" s="18"/>
      <c r="HF183" s="18"/>
      <c r="HG183" s="18"/>
      <c r="HH183" s="18"/>
      <c r="HI183" s="18"/>
      <c r="HJ183" s="18"/>
      <c r="HK183" s="18"/>
      <c r="HL183" s="18"/>
      <c r="HM183" s="18"/>
      <c r="HN183" s="18"/>
      <c r="HO183" s="18"/>
      <c r="HP183" s="18"/>
      <c r="HQ183" s="18"/>
      <c r="HR183" s="18"/>
    </row>
    <row r="184" spans="1:226" s="75" customFormat="1" ht="14.25" customHeight="1">
      <c r="A184" s="293"/>
      <c r="B184" s="297"/>
      <c r="C184" s="297"/>
      <c r="D184" s="306"/>
      <c r="E184" s="308"/>
      <c r="F184" s="340"/>
      <c r="G184" s="342"/>
      <c r="H184" s="342" t="s">
        <v>12</v>
      </c>
      <c r="I184" s="342"/>
      <c r="J184" s="342"/>
      <c r="K184" s="303" t="s">
        <v>13</v>
      </c>
      <c r="L184" s="303"/>
      <c r="M184" s="303"/>
      <c r="N184" s="303"/>
      <c r="O184" s="303"/>
      <c r="P184" s="304" t="s">
        <v>103</v>
      </c>
      <c r="Q184" s="315" t="s">
        <v>12</v>
      </c>
      <c r="R184" s="308" t="s">
        <v>13</v>
      </c>
      <c r="S184" s="308"/>
      <c r="T184" s="266"/>
      <c r="U184" s="237"/>
      <c r="V184" s="237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/>
      <c r="BY184" s="18"/>
      <c r="BZ184" s="18"/>
      <c r="CA184" s="18"/>
      <c r="CB184" s="18"/>
      <c r="CC184" s="18"/>
      <c r="CD184" s="18"/>
      <c r="CE184" s="18"/>
      <c r="CF184" s="18"/>
      <c r="CG184" s="18"/>
      <c r="CH184" s="18"/>
      <c r="CI184" s="18"/>
      <c r="CJ184" s="18"/>
      <c r="CK184" s="18"/>
      <c r="CL184" s="18"/>
      <c r="CM184" s="18"/>
      <c r="CN184" s="18"/>
      <c r="CO184" s="18"/>
      <c r="CP184" s="18"/>
      <c r="CQ184" s="18"/>
      <c r="CR184" s="18"/>
      <c r="CS184" s="18"/>
      <c r="CT184" s="18"/>
      <c r="CU184" s="18"/>
      <c r="CV184" s="18"/>
      <c r="CW184" s="18"/>
      <c r="CX184" s="18"/>
      <c r="CY184" s="18"/>
      <c r="CZ184" s="18"/>
      <c r="DA184" s="18"/>
      <c r="DB184" s="18"/>
      <c r="DC184" s="18"/>
      <c r="DD184" s="18"/>
      <c r="DE184" s="18"/>
      <c r="DF184" s="18"/>
      <c r="DG184" s="18"/>
      <c r="DH184" s="18"/>
      <c r="DI184" s="18"/>
      <c r="DJ184" s="18"/>
      <c r="DK184" s="18"/>
      <c r="DL184" s="18"/>
      <c r="DM184" s="18"/>
      <c r="DN184" s="18"/>
      <c r="DO184" s="18"/>
      <c r="DP184" s="18"/>
      <c r="DQ184" s="18"/>
      <c r="DR184" s="18"/>
      <c r="DS184" s="18"/>
      <c r="DT184" s="18"/>
      <c r="DU184" s="18"/>
      <c r="DV184" s="18"/>
      <c r="DW184" s="18"/>
      <c r="DX184" s="18"/>
      <c r="DY184" s="18"/>
      <c r="DZ184" s="18"/>
      <c r="EA184" s="18"/>
      <c r="EB184" s="18"/>
      <c r="EC184" s="18"/>
      <c r="ED184" s="18"/>
      <c r="EE184" s="18"/>
      <c r="EF184" s="18"/>
      <c r="EG184" s="18"/>
      <c r="EH184" s="18"/>
      <c r="EI184" s="18"/>
      <c r="EJ184" s="18"/>
      <c r="EK184" s="18"/>
      <c r="EL184" s="18"/>
      <c r="EM184" s="18"/>
      <c r="EN184" s="18"/>
      <c r="EO184" s="18"/>
      <c r="EP184" s="18"/>
      <c r="EQ184" s="18"/>
      <c r="ER184" s="18"/>
      <c r="ES184" s="18"/>
      <c r="ET184" s="18"/>
      <c r="EU184" s="18"/>
      <c r="EV184" s="18"/>
      <c r="EW184" s="18"/>
      <c r="EX184" s="18"/>
      <c r="EY184" s="18"/>
      <c r="EZ184" s="18"/>
      <c r="FA184" s="18"/>
      <c r="FB184" s="18"/>
      <c r="FC184" s="18"/>
      <c r="FD184" s="18"/>
      <c r="FE184" s="18"/>
      <c r="FF184" s="18"/>
      <c r="FG184" s="18"/>
      <c r="FH184" s="18"/>
      <c r="FI184" s="18"/>
      <c r="FJ184" s="18"/>
      <c r="FK184" s="18"/>
      <c r="FL184" s="18"/>
      <c r="FM184" s="18"/>
      <c r="FN184" s="18"/>
      <c r="FO184" s="18"/>
      <c r="FP184" s="18"/>
      <c r="FQ184" s="18"/>
      <c r="FR184" s="18"/>
      <c r="FS184" s="18"/>
      <c r="FT184" s="18"/>
      <c r="FU184" s="18"/>
      <c r="FV184" s="18"/>
      <c r="FW184" s="18"/>
      <c r="FX184" s="18"/>
      <c r="FY184" s="18"/>
      <c r="FZ184" s="18"/>
      <c r="GA184" s="18"/>
      <c r="GB184" s="18"/>
      <c r="GC184" s="18"/>
      <c r="GD184" s="18"/>
      <c r="GE184" s="18"/>
      <c r="GF184" s="18"/>
      <c r="GG184" s="18"/>
      <c r="GH184" s="18"/>
      <c r="GI184" s="18"/>
      <c r="GJ184" s="18"/>
      <c r="GK184" s="18"/>
      <c r="GL184" s="18"/>
      <c r="GM184" s="18"/>
      <c r="GN184" s="18"/>
      <c r="GO184" s="18"/>
      <c r="GP184" s="18"/>
      <c r="GQ184" s="18"/>
      <c r="GR184" s="18"/>
      <c r="GS184" s="18"/>
      <c r="GT184" s="18"/>
      <c r="GU184" s="18"/>
      <c r="GV184" s="18"/>
      <c r="GW184" s="18"/>
      <c r="GX184" s="18"/>
      <c r="GY184" s="18"/>
      <c r="GZ184" s="18"/>
      <c r="HA184" s="18"/>
      <c r="HB184" s="18"/>
      <c r="HC184" s="18"/>
      <c r="HD184" s="18"/>
      <c r="HE184" s="18"/>
      <c r="HF184" s="18"/>
      <c r="HG184" s="18"/>
      <c r="HH184" s="18"/>
      <c r="HI184" s="18"/>
      <c r="HJ184" s="18"/>
      <c r="HK184" s="18"/>
      <c r="HL184" s="18"/>
      <c r="HM184" s="18"/>
      <c r="HN184" s="18"/>
      <c r="HO184" s="18"/>
      <c r="HP184" s="18"/>
      <c r="HQ184" s="18"/>
      <c r="HR184" s="18"/>
    </row>
    <row r="185" spans="1:226" s="75" customFormat="1" ht="66">
      <c r="A185" s="293"/>
      <c r="B185" s="297"/>
      <c r="C185" s="297"/>
      <c r="D185" s="307"/>
      <c r="E185" s="308"/>
      <c r="F185" s="340"/>
      <c r="G185" s="342"/>
      <c r="H185" s="223" t="s">
        <v>16</v>
      </c>
      <c r="I185" s="224" t="s">
        <v>259</v>
      </c>
      <c r="J185" s="225" t="s">
        <v>17</v>
      </c>
      <c r="K185" s="223" t="s">
        <v>264</v>
      </c>
      <c r="L185" s="223" t="s">
        <v>265</v>
      </c>
      <c r="M185" s="226" t="s">
        <v>262</v>
      </c>
      <c r="N185" s="226" t="s">
        <v>263</v>
      </c>
      <c r="O185" s="227" t="s">
        <v>17</v>
      </c>
      <c r="P185" s="304"/>
      <c r="Q185" s="315"/>
      <c r="R185" s="228" t="s">
        <v>18</v>
      </c>
      <c r="S185" s="227" t="s">
        <v>17</v>
      </c>
      <c r="T185" s="266"/>
      <c r="U185" s="237"/>
      <c r="V185" s="237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  <c r="CF185" s="18"/>
      <c r="CG185" s="18"/>
      <c r="CH185" s="18"/>
      <c r="CI185" s="18"/>
      <c r="CJ185" s="18"/>
      <c r="CK185" s="18"/>
      <c r="CL185" s="18"/>
      <c r="CM185" s="18"/>
      <c r="CN185" s="18"/>
      <c r="CO185" s="18"/>
      <c r="CP185" s="18"/>
      <c r="CQ185" s="18"/>
      <c r="CR185" s="18"/>
      <c r="CS185" s="18"/>
      <c r="CT185" s="18"/>
      <c r="CU185" s="18"/>
      <c r="CV185" s="18"/>
      <c r="CW185" s="18"/>
      <c r="CX185" s="18"/>
      <c r="CY185" s="18"/>
      <c r="CZ185" s="18"/>
      <c r="DA185" s="18"/>
      <c r="DB185" s="18"/>
      <c r="DC185" s="18"/>
      <c r="DD185" s="18"/>
      <c r="DE185" s="18"/>
      <c r="DF185" s="18"/>
      <c r="DG185" s="18"/>
      <c r="DH185" s="18"/>
      <c r="DI185" s="18"/>
      <c r="DJ185" s="18"/>
      <c r="DK185" s="18"/>
      <c r="DL185" s="18"/>
      <c r="DM185" s="18"/>
      <c r="DN185" s="18"/>
      <c r="DO185" s="18"/>
      <c r="DP185" s="18"/>
      <c r="DQ185" s="18"/>
      <c r="DR185" s="18"/>
      <c r="DS185" s="18"/>
      <c r="DT185" s="18"/>
      <c r="DU185" s="18"/>
      <c r="DV185" s="18"/>
      <c r="DW185" s="18"/>
      <c r="DX185" s="18"/>
      <c r="DY185" s="18"/>
      <c r="DZ185" s="18"/>
      <c r="EA185" s="18"/>
      <c r="EB185" s="18"/>
      <c r="EC185" s="18"/>
      <c r="ED185" s="18"/>
      <c r="EE185" s="18"/>
      <c r="EF185" s="18"/>
      <c r="EG185" s="18"/>
      <c r="EH185" s="18"/>
      <c r="EI185" s="18"/>
      <c r="EJ185" s="18"/>
      <c r="EK185" s="18"/>
      <c r="EL185" s="18"/>
      <c r="EM185" s="18"/>
      <c r="EN185" s="18"/>
      <c r="EO185" s="18"/>
      <c r="EP185" s="18"/>
      <c r="EQ185" s="18"/>
      <c r="ER185" s="18"/>
      <c r="ES185" s="18"/>
      <c r="ET185" s="18"/>
      <c r="EU185" s="18"/>
      <c r="EV185" s="18"/>
      <c r="EW185" s="18"/>
      <c r="EX185" s="18"/>
      <c r="EY185" s="18"/>
      <c r="EZ185" s="18"/>
      <c r="FA185" s="18"/>
      <c r="FB185" s="18"/>
      <c r="FC185" s="18"/>
      <c r="FD185" s="18"/>
      <c r="FE185" s="18"/>
      <c r="FF185" s="18"/>
      <c r="FG185" s="18"/>
      <c r="FH185" s="18"/>
      <c r="FI185" s="18"/>
      <c r="FJ185" s="18"/>
      <c r="FK185" s="18"/>
      <c r="FL185" s="18"/>
      <c r="FM185" s="18"/>
      <c r="FN185" s="18"/>
      <c r="FO185" s="18"/>
      <c r="FP185" s="18"/>
      <c r="FQ185" s="18"/>
      <c r="FR185" s="18"/>
      <c r="FS185" s="18"/>
      <c r="FT185" s="18"/>
      <c r="FU185" s="18"/>
      <c r="FV185" s="18"/>
      <c r="FW185" s="18"/>
      <c r="FX185" s="18"/>
      <c r="FY185" s="18"/>
      <c r="FZ185" s="18"/>
      <c r="GA185" s="18"/>
      <c r="GB185" s="18"/>
      <c r="GC185" s="18"/>
      <c r="GD185" s="18"/>
      <c r="GE185" s="18"/>
      <c r="GF185" s="18"/>
      <c r="GG185" s="18"/>
      <c r="GH185" s="18"/>
      <c r="GI185" s="18"/>
      <c r="GJ185" s="18"/>
      <c r="GK185" s="18"/>
      <c r="GL185" s="18"/>
      <c r="GM185" s="18"/>
      <c r="GN185" s="18"/>
      <c r="GO185" s="18"/>
      <c r="GP185" s="18"/>
      <c r="GQ185" s="18"/>
      <c r="GR185" s="18"/>
      <c r="GS185" s="18"/>
      <c r="GT185" s="18"/>
      <c r="GU185" s="18"/>
      <c r="GV185" s="18"/>
      <c r="GW185" s="18"/>
      <c r="GX185" s="18"/>
      <c r="GY185" s="18"/>
      <c r="GZ185" s="18"/>
      <c r="HA185" s="18"/>
      <c r="HB185" s="18"/>
      <c r="HC185" s="18"/>
      <c r="HD185" s="18"/>
      <c r="HE185" s="18"/>
      <c r="HF185" s="18"/>
      <c r="HG185" s="18"/>
      <c r="HH185" s="18"/>
      <c r="HI185" s="18"/>
      <c r="HJ185" s="18"/>
      <c r="HK185" s="18"/>
      <c r="HL185" s="18"/>
      <c r="HM185" s="18"/>
      <c r="HN185" s="18"/>
      <c r="HO185" s="18"/>
      <c r="HP185" s="18"/>
      <c r="HQ185" s="18"/>
      <c r="HR185" s="18"/>
    </row>
    <row r="186" spans="1:226" s="75" customFormat="1" ht="14.25">
      <c r="A186" s="298">
        <v>1</v>
      </c>
      <c r="B186" s="334" t="s">
        <v>19</v>
      </c>
      <c r="C186" s="176">
        <v>1</v>
      </c>
      <c r="D186" s="188" t="s">
        <v>137</v>
      </c>
      <c r="E186" s="350" t="s">
        <v>23</v>
      </c>
      <c r="F186" s="403" t="s">
        <v>24</v>
      </c>
      <c r="G186" s="165" t="s">
        <v>25</v>
      </c>
      <c r="H186" s="298">
        <v>45</v>
      </c>
      <c r="I186" s="101">
        <v>15</v>
      </c>
      <c r="J186" s="178">
        <v>60</v>
      </c>
      <c r="K186" s="178">
        <v>15</v>
      </c>
      <c r="L186" s="178"/>
      <c r="M186" s="178"/>
      <c r="N186" s="178"/>
      <c r="O186" s="178">
        <v>60</v>
      </c>
      <c r="P186" s="280">
        <v>6</v>
      </c>
      <c r="Q186" s="178">
        <v>3</v>
      </c>
      <c r="R186" s="178">
        <v>0.60000000000000009</v>
      </c>
      <c r="S186" s="178">
        <v>2.4000000000000004</v>
      </c>
      <c r="T186" s="178"/>
      <c r="U186" s="237"/>
      <c r="V186" s="237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  <c r="BU186" s="18"/>
      <c r="BV186" s="18"/>
      <c r="BW186" s="18"/>
      <c r="BX186" s="18"/>
      <c r="BY186" s="18"/>
      <c r="BZ186" s="18"/>
      <c r="CA186" s="18"/>
      <c r="CB186" s="18"/>
      <c r="CC186" s="18"/>
      <c r="CD186" s="18"/>
      <c r="CE186" s="18"/>
      <c r="CF186" s="18"/>
      <c r="CG186" s="18"/>
      <c r="CH186" s="18"/>
      <c r="CI186" s="18"/>
      <c r="CJ186" s="18"/>
      <c r="CK186" s="18"/>
      <c r="CL186" s="18"/>
      <c r="CM186" s="18"/>
      <c r="CN186" s="18"/>
      <c r="CO186" s="18"/>
      <c r="CP186" s="18"/>
      <c r="CQ186" s="18"/>
      <c r="CR186" s="18"/>
      <c r="CS186" s="18"/>
      <c r="CT186" s="18"/>
      <c r="CU186" s="18"/>
      <c r="CV186" s="18"/>
      <c r="CW186" s="18"/>
      <c r="CX186" s="18"/>
      <c r="CY186" s="18"/>
      <c r="CZ186" s="18"/>
      <c r="DA186" s="18"/>
      <c r="DB186" s="18"/>
      <c r="DC186" s="18"/>
      <c r="DD186" s="18"/>
      <c r="DE186" s="18"/>
      <c r="DF186" s="18"/>
      <c r="DG186" s="18"/>
      <c r="DH186" s="18"/>
      <c r="DI186" s="18"/>
      <c r="DJ186" s="18"/>
      <c r="DK186" s="18"/>
      <c r="DL186" s="18"/>
      <c r="DM186" s="18"/>
      <c r="DN186" s="18"/>
      <c r="DO186" s="18"/>
      <c r="DP186" s="18"/>
      <c r="DQ186" s="18"/>
      <c r="DR186" s="18"/>
      <c r="DS186" s="18"/>
      <c r="DT186" s="18"/>
      <c r="DU186" s="18"/>
      <c r="DV186" s="18"/>
      <c r="DW186" s="18"/>
      <c r="DX186" s="18"/>
      <c r="DY186" s="18"/>
      <c r="DZ186" s="18"/>
      <c r="EA186" s="18"/>
      <c r="EB186" s="18"/>
      <c r="EC186" s="18"/>
      <c r="ED186" s="18"/>
      <c r="EE186" s="18"/>
      <c r="EF186" s="18"/>
      <c r="EG186" s="18"/>
      <c r="EH186" s="18"/>
      <c r="EI186" s="18"/>
      <c r="EJ186" s="18"/>
      <c r="EK186" s="18"/>
      <c r="EL186" s="18"/>
      <c r="EM186" s="18"/>
      <c r="EN186" s="18"/>
      <c r="EO186" s="18"/>
      <c r="EP186" s="18"/>
      <c r="EQ186" s="18"/>
      <c r="ER186" s="18"/>
      <c r="ES186" s="18"/>
      <c r="ET186" s="18"/>
      <c r="EU186" s="18"/>
      <c r="EV186" s="18"/>
      <c r="EW186" s="18"/>
      <c r="EX186" s="18"/>
      <c r="EY186" s="18"/>
      <c r="EZ186" s="18"/>
      <c r="FA186" s="18"/>
      <c r="FB186" s="18"/>
      <c r="FC186" s="18"/>
      <c r="FD186" s="18"/>
      <c r="FE186" s="18"/>
      <c r="FF186" s="18"/>
      <c r="FG186" s="18"/>
      <c r="FH186" s="18"/>
      <c r="FI186" s="18"/>
      <c r="FJ186" s="18"/>
      <c r="FK186" s="18"/>
      <c r="FL186" s="18"/>
      <c r="FM186" s="18"/>
      <c r="FN186" s="18"/>
      <c r="FO186" s="18"/>
      <c r="FP186" s="18"/>
      <c r="FQ186" s="18"/>
      <c r="FR186" s="18"/>
      <c r="FS186" s="18"/>
      <c r="FT186" s="18"/>
      <c r="FU186" s="18"/>
      <c r="FV186" s="18"/>
      <c r="FW186" s="18"/>
      <c r="FX186" s="18"/>
      <c r="FY186" s="18"/>
      <c r="FZ186" s="18"/>
      <c r="GA186" s="18"/>
      <c r="GB186" s="18"/>
      <c r="GC186" s="18"/>
      <c r="GD186" s="18"/>
      <c r="GE186" s="18"/>
      <c r="GF186" s="18"/>
      <c r="GG186" s="18"/>
      <c r="GH186" s="18"/>
      <c r="GI186" s="18"/>
      <c r="GJ186" s="18"/>
      <c r="GK186" s="18"/>
      <c r="GL186" s="18"/>
      <c r="GM186" s="18"/>
      <c r="GN186" s="18"/>
      <c r="GO186" s="18"/>
      <c r="GP186" s="18"/>
      <c r="GQ186" s="18"/>
      <c r="GR186" s="18"/>
      <c r="GS186" s="18"/>
      <c r="GT186" s="18"/>
      <c r="GU186" s="18"/>
      <c r="GV186" s="18"/>
      <c r="GW186" s="18"/>
      <c r="GX186" s="18"/>
      <c r="GY186" s="18"/>
      <c r="GZ186" s="18"/>
      <c r="HA186" s="18"/>
      <c r="HB186" s="18"/>
      <c r="HC186" s="18"/>
      <c r="HD186" s="18"/>
      <c r="HE186" s="18"/>
      <c r="HF186" s="18"/>
      <c r="HG186" s="18"/>
      <c r="HH186" s="18"/>
      <c r="HI186" s="18"/>
    </row>
    <row r="187" spans="1:226" s="75" customFormat="1" ht="14.25">
      <c r="A187" s="298"/>
      <c r="B187" s="349"/>
      <c r="C187" s="176">
        <v>1</v>
      </c>
      <c r="D187" s="188" t="s">
        <v>138</v>
      </c>
      <c r="E187" s="350"/>
      <c r="F187" s="403"/>
      <c r="G187" s="165" t="s">
        <v>26</v>
      </c>
      <c r="H187" s="298"/>
      <c r="I187" s="101">
        <v>30</v>
      </c>
      <c r="J187" s="178">
        <v>50</v>
      </c>
      <c r="K187" s="178"/>
      <c r="L187" s="178">
        <v>30</v>
      </c>
      <c r="M187" s="178"/>
      <c r="N187" s="178"/>
      <c r="O187" s="178">
        <v>50</v>
      </c>
      <c r="P187" s="280"/>
      <c r="Q187" s="178">
        <v>3</v>
      </c>
      <c r="R187" s="178">
        <v>1.1000000000000001</v>
      </c>
      <c r="S187" s="178">
        <v>1.9</v>
      </c>
      <c r="T187" s="178"/>
      <c r="U187" s="237"/>
      <c r="V187" s="237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18"/>
      <c r="BT187" s="18"/>
      <c r="BU187" s="18"/>
      <c r="BV187" s="18"/>
      <c r="BW187" s="18"/>
      <c r="BX187" s="18"/>
      <c r="BY187" s="18"/>
      <c r="BZ187" s="18"/>
      <c r="CA187" s="18"/>
      <c r="CB187" s="18"/>
      <c r="CC187" s="18"/>
      <c r="CD187" s="18"/>
      <c r="CE187" s="18"/>
      <c r="CF187" s="18"/>
      <c r="CG187" s="18"/>
      <c r="CH187" s="18"/>
      <c r="CI187" s="18"/>
      <c r="CJ187" s="18"/>
      <c r="CK187" s="18"/>
      <c r="CL187" s="18"/>
      <c r="CM187" s="18"/>
      <c r="CN187" s="18"/>
      <c r="CO187" s="18"/>
      <c r="CP187" s="18"/>
      <c r="CQ187" s="18"/>
      <c r="CR187" s="18"/>
      <c r="CS187" s="18"/>
      <c r="CT187" s="18"/>
      <c r="CU187" s="18"/>
      <c r="CV187" s="18"/>
      <c r="CW187" s="18"/>
      <c r="CX187" s="18"/>
      <c r="CY187" s="18"/>
      <c r="CZ187" s="18"/>
      <c r="DA187" s="18"/>
      <c r="DB187" s="18"/>
      <c r="DC187" s="18"/>
      <c r="DD187" s="18"/>
      <c r="DE187" s="18"/>
      <c r="DF187" s="18"/>
      <c r="DG187" s="18"/>
      <c r="DH187" s="18"/>
      <c r="DI187" s="18"/>
      <c r="DJ187" s="18"/>
      <c r="DK187" s="18"/>
      <c r="DL187" s="18"/>
      <c r="DM187" s="18"/>
      <c r="DN187" s="18"/>
      <c r="DO187" s="18"/>
      <c r="DP187" s="18"/>
      <c r="DQ187" s="18"/>
      <c r="DR187" s="18"/>
      <c r="DS187" s="18"/>
      <c r="DT187" s="18"/>
      <c r="DU187" s="18"/>
      <c r="DV187" s="18"/>
      <c r="DW187" s="18"/>
      <c r="DX187" s="18"/>
      <c r="DY187" s="18"/>
      <c r="DZ187" s="18"/>
      <c r="EA187" s="18"/>
      <c r="EB187" s="18"/>
      <c r="EC187" s="18"/>
      <c r="ED187" s="18"/>
      <c r="EE187" s="18"/>
      <c r="EF187" s="18"/>
      <c r="EG187" s="18"/>
      <c r="EH187" s="18"/>
      <c r="EI187" s="18"/>
      <c r="EJ187" s="18"/>
      <c r="EK187" s="18"/>
      <c r="EL187" s="18"/>
      <c r="EM187" s="18"/>
      <c r="EN187" s="18"/>
      <c r="EO187" s="18"/>
      <c r="EP187" s="18"/>
      <c r="EQ187" s="18"/>
      <c r="ER187" s="18"/>
      <c r="ES187" s="18"/>
      <c r="ET187" s="18"/>
      <c r="EU187" s="18"/>
      <c r="EV187" s="18"/>
      <c r="EW187" s="18"/>
      <c r="EX187" s="18"/>
      <c r="EY187" s="18"/>
      <c r="EZ187" s="18"/>
      <c r="FA187" s="18"/>
      <c r="FB187" s="18"/>
      <c r="FC187" s="18"/>
      <c r="FD187" s="18"/>
      <c r="FE187" s="18"/>
      <c r="FF187" s="18"/>
      <c r="FG187" s="18"/>
      <c r="FH187" s="18"/>
      <c r="FI187" s="18"/>
      <c r="FJ187" s="18"/>
      <c r="FK187" s="18"/>
      <c r="FL187" s="18"/>
      <c r="FM187" s="18"/>
      <c r="FN187" s="18"/>
      <c r="FO187" s="18"/>
      <c r="FP187" s="18"/>
      <c r="FQ187" s="18"/>
      <c r="FR187" s="18"/>
      <c r="FS187" s="18"/>
      <c r="FT187" s="18"/>
      <c r="FU187" s="18"/>
      <c r="FV187" s="18"/>
      <c r="FW187" s="18"/>
      <c r="FX187" s="18"/>
      <c r="FY187" s="18"/>
      <c r="FZ187" s="18"/>
      <c r="GA187" s="18"/>
      <c r="GB187" s="18"/>
      <c r="GC187" s="18"/>
      <c r="GD187" s="18"/>
      <c r="GE187" s="18"/>
      <c r="GF187" s="18"/>
      <c r="GG187" s="18"/>
      <c r="GH187" s="18"/>
      <c r="GI187" s="18"/>
      <c r="GJ187" s="18"/>
      <c r="GK187" s="18"/>
      <c r="GL187" s="18"/>
      <c r="GM187" s="18"/>
      <c r="GN187" s="18"/>
      <c r="GO187" s="18"/>
      <c r="GP187" s="18"/>
      <c r="GQ187" s="18"/>
      <c r="GR187" s="18"/>
      <c r="GS187" s="18"/>
      <c r="GT187" s="18"/>
      <c r="GU187" s="18"/>
      <c r="GV187" s="18"/>
      <c r="GW187" s="18"/>
      <c r="GX187" s="18"/>
      <c r="GY187" s="18"/>
      <c r="GZ187" s="18"/>
      <c r="HA187" s="18"/>
      <c r="HB187" s="18"/>
      <c r="HC187" s="18"/>
      <c r="HD187" s="18"/>
      <c r="HE187" s="18"/>
      <c r="HF187" s="18"/>
      <c r="HG187" s="18"/>
      <c r="HH187" s="18"/>
      <c r="HI187" s="18"/>
    </row>
    <row r="188" spans="1:226" s="75" customFormat="1" ht="14.25" customHeight="1">
      <c r="A188" s="298">
        <v>2</v>
      </c>
      <c r="B188" s="349"/>
      <c r="C188" s="176">
        <v>1</v>
      </c>
      <c r="D188" s="188" t="s">
        <v>141</v>
      </c>
      <c r="E188" s="350" t="s">
        <v>28</v>
      </c>
      <c r="F188" s="351" t="s">
        <v>24</v>
      </c>
      <c r="G188" s="165" t="s">
        <v>25</v>
      </c>
      <c r="H188" s="298">
        <v>60</v>
      </c>
      <c r="I188" s="101">
        <v>30</v>
      </c>
      <c r="J188" s="178">
        <v>50</v>
      </c>
      <c r="K188" s="178">
        <v>30</v>
      </c>
      <c r="L188" s="178"/>
      <c r="M188" s="178"/>
      <c r="N188" s="178"/>
      <c r="O188" s="178">
        <v>50</v>
      </c>
      <c r="P188" s="280">
        <v>6</v>
      </c>
      <c r="Q188" s="178">
        <v>3</v>
      </c>
      <c r="R188" s="178">
        <v>1.1000000000000001</v>
      </c>
      <c r="S188" s="178">
        <v>1.9</v>
      </c>
      <c r="T188" s="178"/>
      <c r="U188" s="237"/>
      <c r="V188" s="237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18"/>
      <c r="CA188" s="18"/>
      <c r="CB188" s="18"/>
      <c r="CC188" s="18"/>
      <c r="CD188" s="18"/>
      <c r="CE188" s="18"/>
      <c r="CF188" s="18"/>
      <c r="CG188" s="18"/>
      <c r="CH188" s="18"/>
      <c r="CI188" s="18"/>
      <c r="CJ188" s="18"/>
      <c r="CK188" s="18"/>
      <c r="CL188" s="18"/>
      <c r="CM188" s="18"/>
      <c r="CN188" s="18"/>
      <c r="CO188" s="18"/>
      <c r="CP188" s="18"/>
      <c r="CQ188" s="18"/>
      <c r="CR188" s="18"/>
      <c r="CS188" s="18"/>
      <c r="CT188" s="18"/>
      <c r="CU188" s="18"/>
      <c r="CV188" s="18"/>
      <c r="CW188" s="18"/>
      <c r="CX188" s="18"/>
      <c r="CY188" s="18"/>
      <c r="CZ188" s="18"/>
      <c r="DA188" s="18"/>
      <c r="DB188" s="18"/>
      <c r="DC188" s="18"/>
      <c r="DD188" s="18"/>
      <c r="DE188" s="18"/>
      <c r="DF188" s="18"/>
      <c r="DG188" s="18"/>
      <c r="DH188" s="18"/>
      <c r="DI188" s="18"/>
      <c r="DJ188" s="18"/>
      <c r="DK188" s="18"/>
      <c r="DL188" s="18"/>
      <c r="DM188" s="18"/>
      <c r="DN188" s="18"/>
      <c r="DO188" s="18"/>
      <c r="DP188" s="18"/>
      <c r="DQ188" s="18"/>
      <c r="DR188" s="18"/>
      <c r="DS188" s="18"/>
      <c r="DT188" s="18"/>
      <c r="DU188" s="18"/>
      <c r="DV188" s="18"/>
      <c r="DW188" s="18"/>
      <c r="DX188" s="18"/>
      <c r="DY188" s="18"/>
      <c r="DZ188" s="18"/>
      <c r="EA188" s="18"/>
      <c r="EB188" s="18"/>
      <c r="EC188" s="18"/>
      <c r="ED188" s="18"/>
      <c r="EE188" s="18"/>
      <c r="EF188" s="18"/>
      <c r="EG188" s="18"/>
      <c r="EH188" s="18"/>
      <c r="EI188" s="18"/>
      <c r="EJ188" s="18"/>
      <c r="EK188" s="18"/>
      <c r="EL188" s="18"/>
      <c r="EM188" s="18"/>
      <c r="EN188" s="18"/>
      <c r="EO188" s="18"/>
      <c r="EP188" s="18"/>
      <c r="EQ188" s="18"/>
      <c r="ER188" s="18"/>
      <c r="ES188" s="18"/>
      <c r="ET188" s="18"/>
      <c r="EU188" s="18"/>
      <c r="EV188" s="18"/>
      <c r="EW188" s="18"/>
      <c r="EX188" s="18"/>
      <c r="EY188" s="18"/>
      <c r="EZ188" s="18"/>
      <c r="FA188" s="18"/>
      <c r="FB188" s="18"/>
      <c r="FC188" s="18"/>
      <c r="FD188" s="18"/>
      <c r="FE188" s="18"/>
      <c r="FF188" s="18"/>
      <c r="FG188" s="18"/>
      <c r="FH188" s="18"/>
      <c r="FI188" s="18"/>
      <c r="FJ188" s="18"/>
      <c r="FK188" s="18"/>
      <c r="FL188" s="18"/>
      <c r="FM188" s="18"/>
      <c r="FN188" s="18"/>
      <c r="FO188" s="18"/>
      <c r="FP188" s="18"/>
      <c r="FQ188" s="18"/>
      <c r="FR188" s="18"/>
      <c r="FS188" s="18"/>
      <c r="FT188" s="18"/>
      <c r="FU188" s="18"/>
      <c r="FV188" s="18"/>
      <c r="FW188" s="18"/>
      <c r="FX188" s="18"/>
      <c r="FY188" s="18"/>
      <c r="FZ188" s="18"/>
      <c r="GA188" s="18"/>
      <c r="GB188" s="18"/>
      <c r="GC188" s="18"/>
      <c r="GD188" s="18"/>
      <c r="GE188" s="18"/>
      <c r="GF188" s="18"/>
      <c r="GG188" s="18"/>
      <c r="GH188" s="18"/>
      <c r="GI188" s="18"/>
      <c r="GJ188" s="18"/>
      <c r="GK188" s="18"/>
      <c r="GL188" s="18"/>
      <c r="GM188" s="18"/>
      <c r="GN188" s="18"/>
      <c r="GO188" s="18"/>
      <c r="GP188" s="18"/>
      <c r="GQ188" s="18"/>
      <c r="GR188" s="18"/>
      <c r="GS188" s="18"/>
      <c r="GT188" s="18"/>
      <c r="GU188" s="18"/>
      <c r="GV188" s="18"/>
      <c r="GW188" s="18"/>
      <c r="GX188" s="18"/>
      <c r="GY188" s="18"/>
      <c r="GZ188" s="18"/>
      <c r="HA188" s="18"/>
      <c r="HB188" s="18"/>
      <c r="HC188" s="18"/>
      <c r="HD188" s="18"/>
      <c r="HE188" s="18"/>
      <c r="HF188" s="18"/>
      <c r="HG188" s="18"/>
      <c r="HH188" s="18"/>
      <c r="HI188" s="18"/>
    </row>
    <row r="189" spans="1:226" s="75" customFormat="1" ht="14.25">
      <c r="A189" s="298"/>
      <c r="B189" s="349"/>
      <c r="C189" s="176">
        <v>1</v>
      </c>
      <c r="D189" s="188" t="s">
        <v>142</v>
      </c>
      <c r="E189" s="350"/>
      <c r="F189" s="351"/>
      <c r="G189" s="165" t="s">
        <v>26</v>
      </c>
      <c r="H189" s="298"/>
      <c r="I189" s="101">
        <v>30</v>
      </c>
      <c r="J189" s="178">
        <v>50</v>
      </c>
      <c r="K189" s="178"/>
      <c r="L189" s="178">
        <v>30</v>
      </c>
      <c r="M189" s="178"/>
      <c r="N189" s="178"/>
      <c r="O189" s="178">
        <v>50</v>
      </c>
      <c r="P189" s="280"/>
      <c r="Q189" s="178">
        <v>3</v>
      </c>
      <c r="R189" s="178">
        <v>1.1000000000000001</v>
      </c>
      <c r="S189" s="178">
        <v>1.9</v>
      </c>
      <c r="T189" s="178"/>
      <c r="U189" s="237"/>
      <c r="V189" s="237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/>
      <c r="CA189" s="18"/>
      <c r="CB189" s="18"/>
      <c r="CC189" s="18"/>
      <c r="CD189" s="18"/>
      <c r="CE189" s="18"/>
      <c r="CF189" s="18"/>
      <c r="CG189" s="18"/>
      <c r="CH189" s="18"/>
      <c r="CI189" s="18"/>
      <c r="CJ189" s="18"/>
      <c r="CK189" s="18"/>
      <c r="CL189" s="18"/>
      <c r="CM189" s="18"/>
      <c r="CN189" s="18"/>
      <c r="CO189" s="18"/>
      <c r="CP189" s="18"/>
      <c r="CQ189" s="18"/>
      <c r="CR189" s="18"/>
      <c r="CS189" s="18"/>
      <c r="CT189" s="18"/>
      <c r="CU189" s="18"/>
      <c r="CV189" s="18"/>
      <c r="CW189" s="18"/>
      <c r="CX189" s="18"/>
      <c r="CY189" s="18"/>
      <c r="CZ189" s="18"/>
      <c r="DA189" s="18"/>
      <c r="DB189" s="18"/>
      <c r="DC189" s="18"/>
      <c r="DD189" s="18"/>
      <c r="DE189" s="18"/>
      <c r="DF189" s="18"/>
      <c r="DG189" s="18"/>
      <c r="DH189" s="18"/>
      <c r="DI189" s="18"/>
      <c r="DJ189" s="18"/>
      <c r="DK189" s="18"/>
      <c r="DL189" s="18"/>
      <c r="DM189" s="18"/>
      <c r="DN189" s="18"/>
      <c r="DO189" s="18"/>
      <c r="DP189" s="18"/>
      <c r="DQ189" s="18"/>
      <c r="DR189" s="18"/>
      <c r="DS189" s="18"/>
      <c r="DT189" s="18"/>
      <c r="DU189" s="18"/>
      <c r="DV189" s="18"/>
      <c r="DW189" s="18"/>
      <c r="DX189" s="18"/>
      <c r="DY189" s="18"/>
      <c r="DZ189" s="18"/>
      <c r="EA189" s="18"/>
      <c r="EB189" s="18"/>
      <c r="EC189" s="18"/>
      <c r="ED189" s="18"/>
      <c r="EE189" s="18"/>
      <c r="EF189" s="18"/>
      <c r="EG189" s="18"/>
      <c r="EH189" s="18"/>
      <c r="EI189" s="18"/>
      <c r="EJ189" s="18"/>
      <c r="EK189" s="18"/>
      <c r="EL189" s="18"/>
      <c r="EM189" s="18"/>
      <c r="EN189" s="18"/>
      <c r="EO189" s="18"/>
      <c r="EP189" s="18"/>
      <c r="EQ189" s="18"/>
      <c r="ER189" s="18"/>
      <c r="ES189" s="18"/>
      <c r="ET189" s="18"/>
      <c r="EU189" s="18"/>
      <c r="EV189" s="18"/>
      <c r="EW189" s="18"/>
      <c r="EX189" s="18"/>
      <c r="EY189" s="18"/>
      <c r="EZ189" s="18"/>
      <c r="FA189" s="18"/>
      <c r="FB189" s="18"/>
      <c r="FC189" s="18"/>
      <c r="FD189" s="18"/>
      <c r="FE189" s="18"/>
      <c r="FF189" s="18"/>
      <c r="FG189" s="18"/>
      <c r="FH189" s="18"/>
      <c r="FI189" s="18"/>
      <c r="FJ189" s="18"/>
      <c r="FK189" s="18"/>
      <c r="FL189" s="18"/>
      <c r="FM189" s="18"/>
      <c r="FN189" s="18"/>
      <c r="FO189" s="18"/>
      <c r="FP189" s="18"/>
      <c r="FQ189" s="18"/>
      <c r="FR189" s="18"/>
      <c r="FS189" s="18"/>
      <c r="FT189" s="18"/>
      <c r="FU189" s="18"/>
      <c r="FV189" s="18"/>
      <c r="FW189" s="18"/>
      <c r="FX189" s="18"/>
      <c r="FY189" s="18"/>
      <c r="FZ189" s="18"/>
      <c r="GA189" s="18"/>
      <c r="GB189" s="18"/>
      <c r="GC189" s="18"/>
      <c r="GD189" s="18"/>
      <c r="GE189" s="18"/>
      <c r="GF189" s="18"/>
      <c r="GG189" s="18"/>
      <c r="GH189" s="18"/>
      <c r="GI189" s="18"/>
      <c r="GJ189" s="18"/>
      <c r="GK189" s="18"/>
      <c r="GL189" s="18"/>
      <c r="GM189" s="18"/>
      <c r="GN189" s="18"/>
      <c r="GO189" s="18"/>
      <c r="GP189" s="18"/>
      <c r="GQ189" s="18"/>
      <c r="GR189" s="18"/>
      <c r="GS189" s="18"/>
      <c r="GT189" s="18"/>
      <c r="GU189" s="18"/>
      <c r="GV189" s="18"/>
      <c r="GW189" s="18"/>
      <c r="GX189" s="18"/>
      <c r="GY189" s="18"/>
      <c r="GZ189" s="18"/>
      <c r="HA189" s="18"/>
      <c r="HB189" s="18"/>
      <c r="HC189" s="18"/>
      <c r="HD189" s="18"/>
      <c r="HE189" s="18"/>
      <c r="HF189" s="18"/>
      <c r="HG189" s="18"/>
      <c r="HH189" s="18"/>
      <c r="HI189" s="18"/>
    </row>
    <row r="190" spans="1:226" s="75" customFormat="1" ht="14.25" customHeight="1">
      <c r="A190" s="298">
        <v>3</v>
      </c>
      <c r="B190" s="349"/>
      <c r="C190" s="176">
        <v>2</v>
      </c>
      <c r="D190" s="188" t="s">
        <v>147</v>
      </c>
      <c r="E190" s="350" t="s">
        <v>37</v>
      </c>
      <c r="F190" s="351" t="s">
        <v>24</v>
      </c>
      <c r="G190" s="165" t="s">
        <v>25</v>
      </c>
      <c r="H190" s="298">
        <v>45</v>
      </c>
      <c r="I190" s="101">
        <v>15</v>
      </c>
      <c r="J190" s="178">
        <v>50</v>
      </c>
      <c r="K190" s="178">
        <v>15</v>
      </c>
      <c r="L190" s="178"/>
      <c r="M190" s="178"/>
      <c r="N190" s="178"/>
      <c r="O190" s="178">
        <v>50</v>
      </c>
      <c r="P190" s="280">
        <v>6</v>
      </c>
      <c r="Q190" s="178">
        <v>3</v>
      </c>
      <c r="R190" s="178">
        <v>1</v>
      </c>
      <c r="S190" s="178">
        <v>2</v>
      </c>
      <c r="T190" s="178">
        <v>10</v>
      </c>
      <c r="U190" s="237"/>
      <c r="V190" s="237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  <c r="BT190" s="18"/>
      <c r="BU190" s="18"/>
      <c r="BV190" s="18"/>
      <c r="BW190" s="18"/>
      <c r="BX190" s="18"/>
      <c r="BY190" s="18"/>
      <c r="BZ190" s="18"/>
      <c r="CA190" s="18"/>
      <c r="CB190" s="18"/>
      <c r="CC190" s="18"/>
      <c r="CD190" s="18"/>
      <c r="CE190" s="18"/>
      <c r="CF190" s="18"/>
      <c r="CG190" s="18"/>
      <c r="CH190" s="18"/>
      <c r="CI190" s="18"/>
      <c r="CJ190" s="18"/>
      <c r="CK190" s="18"/>
      <c r="CL190" s="18"/>
      <c r="CM190" s="18"/>
      <c r="CN190" s="18"/>
      <c r="CO190" s="18"/>
      <c r="CP190" s="18"/>
      <c r="CQ190" s="18"/>
      <c r="CR190" s="18"/>
      <c r="CS190" s="18"/>
      <c r="CT190" s="18"/>
      <c r="CU190" s="18"/>
      <c r="CV190" s="18"/>
      <c r="CW190" s="18"/>
      <c r="CX190" s="18"/>
      <c r="CY190" s="18"/>
      <c r="CZ190" s="18"/>
      <c r="DA190" s="18"/>
      <c r="DB190" s="18"/>
      <c r="DC190" s="18"/>
      <c r="DD190" s="18"/>
      <c r="DE190" s="18"/>
      <c r="DF190" s="18"/>
      <c r="DG190" s="18"/>
      <c r="DH190" s="18"/>
      <c r="DI190" s="18"/>
      <c r="DJ190" s="18"/>
      <c r="DK190" s="18"/>
      <c r="DL190" s="18"/>
      <c r="DM190" s="18"/>
      <c r="DN190" s="18"/>
      <c r="DO190" s="18"/>
      <c r="DP190" s="18"/>
      <c r="DQ190" s="18"/>
      <c r="DR190" s="18"/>
      <c r="DS190" s="18"/>
      <c r="DT190" s="18"/>
      <c r="DU190" s="18"/>
      <c r="DV190" s="18"/>
      <c r="DW190" s="18"/>
      <c r="DX190" s="18"/>
      <c r="DY190" s="18"/>
      <c r="DZ190" s="18"/>
      <c r="EA190" s="18"/>
      <c r="EB190" s="18"/>
      <c r="EC190" s="18"/>
      <c r="ED190" s="18"/>
      <c r="EE190" s="18"/>
      <c r="EF190" s="18"/>
      <c r="EG190" s="18"/>
      <c r="EH190" s="18"/>
      <c r="EI190" s="18"/>
      <c r="EJ190" s="18"/>
      <c r="EK190" s="18"/>
      <c r="EL190" s="18"/>
      <c r="EM190" s="18"/>
      <c r="EN190" s="18"/>
      <c r="EO190" s="18"/>
      <c r="EP190" s="18"/>
      <c r="EQ190" s="18"/>
      <c r="ER190" s="18"/>
      <c r="ES190" s="18"/>
      <c r="ET190" s="18"/>
      <c r="EU190" s="18"/>
      <c r="EV190" s="18"/>
      <c r="EW190" s="18"/>
      <c r="EX190" s="18"/>
      <c r="EY190" s="18"/>
      <c r="EZ190" s="18"/>
      <c r="FA190" s="18"/>
      <c r="FB190" s="18"/>
      <c r="FC190" s="18"/>
      <c r="FD190" s="18"/>
      <c r="FE190" s="18"/>
      <c r="FF190" s="18"/>
      <c r="FG190" s="18"/>
      <c r="FH190" s="18"/>
      <c r="FI190" s="18"/>
      <c r="FJ190" s="18"/>
      <c r="FK190" s="18"/>
      <c r="FL190" s="18"/>
      <c r="FM190" s="18"/>
      <c r="FN190" s="18"/>
      <c r="FO190" s="18"/>
      <c r="FP190" s="18"/>
      <c r="FQ190" s="18"/>
      <c r="FR190" s="18"/>
      <c r="FS190" s="18"/>
      <c r="FT190" s="18"/>
      <c r="FU190" s="18"/>
      <c r="FV190" s="18"/>
      <c r="FW190" s="18"/>
      <c r="FX190" s="18"/>
      <c r="FY190" s="18"/>
      <c r="FZ190" s="18"/>
      <c r="GA190" s="18"/>
      <c r="GB190" s="18"/>
      <c r="GC190" s="18"/>
      <c r="GD190" s="18"/>
      <c r="GE190" s="18"/>
      <c r="GF190" s="18"/>
      <c r="GG190" s="18"/>
      <c r="GH190" s="18"/>
      <c r="GI190" s="18"/>
      <c r="GJ190" s="18"/>
      <c r="GK190" s="18"/>
      <c r="GL190" s="18"/>
      <c r="GM190" s="18"/>
      <c r="GN190" s="18"/>
      <c r="GO190" s="18"/>
      <c r="GP190" s="18"/>
      <c r="GQ190" s="18"/>
      <c r="GR190" s="18"/>
      <c r="GS190" s="18"/>
      <c r="GT190" s="18"/>
      <c r="GU190" s="18"/>
      <c r="GV190" s="18"/>
      <c r="GW190" s="18"/>
      <c r="GX190" s="18"/>
      <c r="GY190" s="18"/>
      <c r="GZ190" s="18"/>
      <c r="HA190" s="18"/>
      <c r="HB190" s="18"/>
      <c r="HC190" s="18"/>
      <c r="HD190" s="18"/>
      <c r="HE190" s="18"/>
      <c r="HF190" s="18"/>
      <c r="HG190" s="18"/>
      <c r="HH190" s="18"/>
      <c r="HI190" s="18"/>
    </row>
    <row r="191" spans="1:226" s="75" customFormat="1" ht="14.25">
      <c r="A191" s="298"/>
      <c r="B191" s="349"/>
      <c r="C191" s="176">
        <v>2</v>
      </c>
      <c r="D191" s="188" t="s">
        <v>148</v>
      </c>
      <c r="E191" s="350"/>
      <c r="F191" s="351"/>
      <c r="G191" s="165" t="s">
        <v>26</v>
      </c>
      <c r="H191" s="298"/>
      <c r="I191" s="101">
        <v>30</v>
      </c>
      <c r="J191" s="178">
        <v>50</v>
      </c>
      <c r="K191" s="178"/>
      <c r="L191" s="178">
        <v>30</v>
      </c>
      <c r="M191" s="178"/>
      <c r="N191" s="178"/>
      <c r="O191" s="178">
        <v>50</v>
      </c>
      <c r="P191" s="280"/>
      <c r="Q191" s="178">
        <v>3</v>
      </c>
      <c r="R191" s="178">
        <v>1.1000000000000001</v>
      </c>
      <c r="S191" s="178">
        <v>1.9</v>
      </c>
      <c r="T191" s="178"/>
      <c r="U191" s="237"/>
      <c r="V191" s="237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/>
      <c r="BY191" s="18"/>
      <c r="BZ191" s="18"/>
      <c r="CA191" s="18"/>
      <c r="CB191" s="18"/>
      <c r="CC191" s="18"/>
      <c r="CD191" s="18"/>
      <c r="CE191" s="18"/>
      <c r="CF191" s="18"/>
      <c r="CG191" s="18"/>
      <c r="CH191" s="18"/>
      <c r="CI191" s="18"/>
      <c r="CJ191" s="18"/>
      <c r="CK191" s="18"/>
      <c r="CL191" s="18"/>
      <c r="CM191" s="18"/>
      <c r="CN191" s="18"/>
      <c r="CO191" s="18"/>
      <c r="CP191" s="18"/>
      <c r="CQ191" s="18"/>
      <c r="CR191" s="18"/>
      <c r="CS191" s="18"/>
      <c r="CT191" s="18"/>
      <c r="CU191" s="18"/>
      <c r="CV191" s="18"/>
      <c r="CW191" s="18"/>
      <c r="CX191" s="18"/>
      <c r="CY191" s="18"/>
      <c r="CZ191" s="18"/>
      <c r="DA191" s="18"/>
      <c r="DB191" s="18"/>
      <c r="DC191" s="18"/>
      <c r="DD191" s="18"/>
      <c r="DE191" s="18"/>
      <c r="DF191" s="18"/>
      <c r="DG191" s="18"/>
      <c r="DH191" s="18"/>
      <c r="DI191" s="18"/>
      <c r="DJ191" s="18"/>
      <c r="DK191" s="18"/>
      <c r="DL191" s="18"/>
      <c r="DM191" s="18"/>
      <c r="DN191" s="18"/>
      <c r="DO191" s="18"/>
      <c r="DP191" s="18"/>
      <c r="DQ191" s="18"/>
      <c r="DR191" s="18"/>
      <c r="DS191" s="18"/>
      <c r="DT191" s="18"/>
      <c r="DU191" s="18"/>
      <c r="DV191" s="18"/>
      <c r="DW191" s="18"/>
      <c r="DX191" s="18"/>
      <c r="DY191" s="18"/>
      <c r="DZ191" s="18"/>
      <c r="EA191" s="18"/>
      <c r="EB191" s="18"/>
      <c r="EC191" s="18"/>
      <c r="ED191" s="18"/>
      <c r="EE191" s="18"/>
      <c r="EF191" s="18"/>
      <c r="EG191" s="18"/>
      <c r="EH191" s="18"/>
      <c r="EI191" s="18"/>
      <c r="EJ191" s="18"/>
      <c r="EK191" s="18"/>
      <c r="EL191" s="18"/>
      <c r="EM191" s="18"/>
      <c r="EN191" s="18"/>
      <c r="EO191" s="18"/>
      <c r="EP191" s="18"/>
      <c r="EQ191" s="18"/>
      <c r="ER191" s="18"/>
      <c r="ES191" s="18"/>
      <c r="ET191" s="18"/>
      <c r="EU191" s="18"/>
      <c r="EV191" s="18"/>
      <c r="EW191" s="18"/>
      <c r="EX191" s="18"/>
      <c r="EY191" s="18"/>
      <c r="EZ191" s="18"/>
      <c r="FA191" s="18"/>
      <c r="FB191" s="18"/>
      <c r="FC191" s="18"/>
      <c r="FD191" s="18"/>
      <c r="FE191" s="18"/>
      <c r="FF191" s="18"/>
      <c r="FG191" s="18"/>
      <c r="FH191" s="18"/>
      <c r="FI191" s="18"/>
      <c r="FJ191" s="18"/>
      <c r="FK191" s="18"/>
      <c r="FL191" s="18"/>
      <c r="FM191" s="18"/>
      <c r="FN191" s="18"/>
      <c r="FO191" s="18"/>
      <c r="FP191" s="18"/>
      <c r="FQ191" s="18"/>
      <c r="FR191" s="18"/>
      <c r="FS191" s="18"/>
      <c r="FT191" s="18"/>
      <c r="FU191" s="18"/>
      <c r="FV191" s="18"/>
      <c r="FW191" s="18"/>
      <c r="FX191" s="18"/>
      <c r="FY191" s="18"/>
      <c r="FZ191" s="18"/>
      <c r="GA191" s="18"/>
      <c r="GB191" s="18"/>
      <c r="GC191" s="18"/>
      <c r="GD191" s="18"/>
      <c r="GE191" s="18"/>
      <c r="GF191" s="18"/>
      <c r="GG191" s="18"/>
      <c r="GH191" s="18"/>
      <c r="GI191" s="18"/>
      <c r="GJ191" s="18"/>
      <c r="GK191" s="18"/>
      <c r="GL191" s="18"/>
      <c r="GM191" s="18"/>
      <c r="GN191" s="18"/>
      <c r="GO191" s="18"/>
      <c r="GP191" s="18"/>
      <c r="GQ191" s="18"/>
      <c r="GR191" s="18"/>
      <c r="GS191" s="18"/>
      <c r="GT191" s="18"/>
      <c r="GU191" s="18"/>
      <c r="GV191" s="18"/>
      <c r="GW191" s="18"/>
      <c r="GX191" s="18"/>
      <c r="GY191" s="18"/>
      <c r="GZ191" s="18"/>
      <c r="HA191" s="18"/>
      <c r="HB191" s="18"/>
      <c r="HC191" s="18"/>
      <c r="HD191" s="18"/>
      <c r="HE191" s="18"/>
      <c r="HF191" s="18"/>
      <c r="HG191" s="18"/>
      <c r="HH191" s="18"/>
      <c r="HI191" s="18"/>
    </row>
    <row r="192" spans="1:226" s="75" customFormat="1" ht="14.25" customHeight="1">
      <c r="A192" s="298">
        <v>4</v>
      </c>
      <c r="B192" s="349"/>
      <c r="C192" s="176">
        <v>2</v>
      </c>
      <c r="D192" s="188" t="s">
        <v>154</v>
      </c>
      <c r="E192" s="350" t="s">
        <v>44</v>
      </c>
      <c r="F192" s="351" t="s">
        <v>24</v>
      </c>
      <c r="G192" s="165" t="s">
        <v>22</v>
      </c>
      <c r="H192" s="298">
        <v>20</v>
      </c>
      <c r="I192" s="101">
        <v>10</v>
      </c>
      <c r="J192" s="178">
        <v>20</v>
      </c>
      <c r="K192" s="178">
        <v>10</v>
      </c>
      <c r="L192" s="178"/>
      <c r="M192" s="178"/>
      <c r="N192" s="178"/>
      <c r="O192" s="178">
        <v>20</v>
      </c>
      <c r="P192" s="280">
        <v>3</v>
      </c>
      <c r="Q192" s="178">
        <v>1</v>
      </c>
      <c r="R192" s="178">
        <v>0.3</v>
      </c>
      <c r="S192" s="178">
        <v>0.7</v>
      </c>
      <c r="T192" s="178"/>
      <c r="U192" s="237"/>
      <c r="V192" s="237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8"/>
      <c r="BS192" s="18"/>
      <c r="BT192" s="18"/>
      <c r="BU192" s="18"/>
      <c r="BV192" s="18"/>
      <c r="BW192" s="18"/>
      <c r="BX192" s="18"/>
      <c r="BY192" s="18"/>
      <c r="BZ192" s="18"/>
      <c r="CA192" s="18"/>
      <c r="CB192" s="18"/>
      <c r="CC192" s="18"/>
      <c r="CD192" s="18"/>
      <c r="CE192" s="18"/>
      <c r="CF192" s="18"/>
      <c r="CG192" s="18"/>
      <c r="CH192" s="18"/>
      <c r="CI192" s="18"/>
      <c r="CJ192" s="18"/>
      <c r="CK192" s="18"/>
      <c r="CL192" s="18"/>
      <c r="CM192" s="18"/>
      <c r="CN192" s="18"/>
      <c r="CO192" s="18"/>
      <c r="CP192" s="18"/>
      <c r="CQ192" s="18"/>
      <c r="CR192" s="18"/>
      <c r="CS192" s="18"/>
      <c r="CT192" s="18"/>
      <c r="CU192" s="18"/>
      <c r="CV192" s="18"/>
      <c r="CW192" s="18"/>
      <c r="CX192" s="18"/>
      <c r="CY192" s="18"/>
      <c r="CZ192" s="18"/>
      <c r="DA192" s="18"/>
      <c r="DB192" s="18"/>
      <c r="DC192" s="18"/>
      <c r="DD192" s="18"/>
      <c r="DE192" s="18"/>
      <c r="DF192" s="18"/>
      <c r="DG192" s="18"/>
      <c r="DH192" s="18"/>
      <c r="DI192" s="18"/>
      <c r="DJ192" s="18"/>
      <c r="DK192" s="18"/>
      <c r="DL192" s="18"/>
      <c r="DM192" s="18"/>
      <c r="DN192" s="18"/>
      <c r="DO192" s="18"/>
      <c r="DP192" s="18"/>
      <c r="DQ192" s="18"/>
      <c r="DR192" s="18"/>
      <c r="DS192" s="18"/>
      <c r="DT192" s="18"/>
      <c r="DU192" s="18"/>
      <c r="DV192" s="18"/>
      <c r="DW192" s="18"/>
      <c r="DX192" s="18"/>
      <c r="DY192" s="18"/>
      <c r="DZ192" s="18"/>
      <c r="EA192" s="18"/>
      <c r="EB192" s="18"/>
      <c r="EC192" s="18"/>
      <c r="ED192" s="18"/>
      <c r="EE192" s="18"/>
      <c r="EF192" s="18"/>
      <c r="EG192" s="18"/>
      <c r="EH192" s="18"/>
      <c r="EI192" s="18"/>
      <c r="EJ192" s="18"/>
      <c r="EK192" s="18"/>
      <c r="EL192" s="18"/>
      <c r="EM192" s="18"/>
      <c r="EN192" s="18"/>
      <c r="EO192" s="18"/>
      <c r="EP192" s="18"/>
      <c r="EQ192" s="18"/>
      <c r="ER192" s="18"/>
      <c r="ES192" s="18"/>
      <c r="ET192" s="18"/>
      <c r="EU192" s="18"/>
      <c r="EV192" s="18"/>
      <c r="EW192" s="18"/>
      <c r="EX192" s="18"/>
      <c r="EY192" s="18"/>
      <c r="EZ192" s="18"/>
      <c r="FA192" s="18"/>
      <c r="FB192" s="18"/>
      <c r="FC192" s="18"/>
      <c r="FD192" s="18"/>
      <c r="FE192" s="18"/>
      <c r="FF192" s="18"/>
      <c r="FG192" s="18"/>
      <c r="FH192" s="18"/>
      <c r="FI192" s="18"/>
      <c r="FJ192" s="18"/>
      <c r="FK192" s="18"/>
      <c r="FL192" s="18"/>
      <c r="FM192" s="18"/>
      <c r="FN192" s="18"/>
      <c r="FO192" s="18"/>
      <c r="FP192" s="18"/>
      <c r="FQ192" s="18"/>
      <c r="FR192" s="18"/>
      <c r="FS192" s="18"/>
      <c r="FT192" s="18"/>
      <c r="FU192" s="18"/>
      <c r="FV192" s="18"/>
      <c r="FW192" s="18"/>
      <c r="FX192" s="18"/>
      <c r="FY192" s="18"/>
      <c r="FZ192" s="18"/>
      <c r="GA192" s="18"/>
      <c r="GB192" s="18"/>
      <c r="GC192" s="18"/>
      <c r="GD192" s="18"/>
      <c r="GE192" s="18"/>
      <c r="GF192" s="18"/>
      <c r="GG192" s="18"/>
      <c r="GH192" s="18"/>
      <c r="GI192" s="18"/>
      <c r="GJ192" s="18"/>
      <c r="GK192" s="18"/>
      <c r="GL192" s="18"/>
      <c r="GM192" s="18"/>
      <c r="GN192" s="18"/>
      <c r="GO192" s="18"/>
      <c r="GP192" s="18"/>
      <c r="GQ192" s="18"/>
      <c r="GR192" s="18"/>
      <c r="GS192" s="18"/>
      <c r="GT192" s="18"/>
      <c r="GU192" s="18"/>
      <c r="GV192" s="18"/>
      <c r="GW192" s="18"/>
      <c r="GX192" s="18"/>
      <c r="GY192" s="18"/>
      <c r="GZ192" s="18"/>
      <c r="HA192" s="18"/>
      <c r="HB192" s="18"/>
      <c r="HC192" s="18"/>
      <c r="HD192" s="18"/>
      <c r="HE192" s="18"/>
      <c r="HF192" s="18"/>
      <c r="HG192" s="18"/>
      <c r="HH192" s="18"/>
      <c r="HI192" s="18"/>
    </row>
    <row r="193" spans="1:226" s="75" customFormat="1" ht="14.25">
      <c r="A193" s="357"/>
      <c r="B193" s="349"/>
      <c r="C193" s="176">
        <v>2</v>
      </c>
      <c r="D193" s="188" t="s">
        <v>155</v>
      </c>
      <c r="E193" s="350"/>
      <c r="F193" s="351"/>
      <c r="G193" s="165" t="s">
        <v>26</v>
      </c>
      <c r="H193" s="298"/>
      <c r="I193" s="101">
        <v>10</v>
      </c>
      <c r="J193" s="178">
        <v>40</v>
      </c>
      <c r="K193" s="178"/>
      <c r="L193" s="178">
        <v>10</v>
      </c>
      <c r="M193" s="178"/>
      <c r="N193" s="178"/>
      <c r="O193" s="178">
        <v>40</v>
      </c>
      <c r="P193" s="280"/>
      <c r="Q193" s="178">
        <v>2</v>
      </c>
      <c r="R193" s="178">
        <v>0.4</v>
      </c>
      <c r="S193" s="178">
        <v>1.6</v>
      </c>
      <c r="T193" s="178"/>
      <c r="U193" s="237"/>
      <c r="V193" s="237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  <c r="BS193" s="18"/>
      <c r="BT193" s="18"/>
      <c r="BU193" s="18"/>
      <c r="BV193" s="18"/>
      <c r="BW193" s="18"/>
      <c r="BX193" s="18"/>
      <c r="BY193" s="18"/>
      <c r="BZ193" s="18"/>
      <c r="CA193" s="18"/>
      <c r="CB193" s="18"/>
      <c r="CC193" s="18"/>
      <c r="CD193" s="18"/>
      <c r="CE193" s="18"/>
      <c r="CF193" s="18"/>
      <c r="CG193" s="18"/>
      <c r="CH193" s="18"/>
      <c r="CI193" s="18"/>
      <c r="CJ193" s="18"/>
      <c r="CK193" s="18"/>
      <c r="CL193" s="18"/>
      <c r="CM193" s="18"/>
      <c r="CN193" s="18"/>
      <c r="CO193" s="18"/>
      <c r="CP193" s="18"/>
      <c r="CQ193" s="18"/>
      <c r="CR193" s="18"/>
      <c r="CS193" s="18"/>
      <c r="CT193" s="18"/>
      <c r="CU193" s="18"/>
      <c r="CV193" s="18"/>
      <c r="CW193" s="18"/>
      <c r="CX193" s="18"/>
      <c r="CY193" s="18"/>
      <c r="CZ193" s="18"/>
      <c r="DA193" s="18"/>
      <c r="DB193" s="18"/>
      <c r="DC193" s="18"/>
      <c r="DD193" s="18"/>
      <c r="DE193" s="18"/>
      <c r="DF193" s="18"/>
      <c r="DG193" s="18"/>
      <c r="DH193" s="18"/>
      <c r="DI193" s="18"/>
      <c r="DJ193" s="18"/>
      <c r="DK193" s="18"/>
      <c r="DL193" s="18"/>
      <c r="DM193" s="18"/>
      <c r="DN193" s="18"/>
      <c r="DO193" s="18"/>
      <c r="DP193" s="18"/>
      <c r="DQ193" s="18"/>
      <c r="DR193" s="18"/>
      <c r="DS193" s="18"/>
      <c r="DT193" s="18"/>
      <c r="DU193" s="18"/>
      <c r="DV193" s="18"/>
      <c r="DW193" s="18"/>
      <c r="DX193" s="18"/>
      <c r="DY193" s="18"/>
      <c r="DZ193" s="18"/>
      <c r="EA193" s="18"/>
      <c r="EB193" s="18"/>
      <c r="EC193" s="18"/>
      <c r="ED193" s="18"/>
      <c r="EE193" s="18"/>
      <c r="EF193" s="18"/>
      <c r="EG193" s="18"/>
      <c r="EH193" s="18"/>
      <c r="EI193" s="18"/>
      <c r="EJ193" s="18"/>
      <c r="EK193" s="18"/>
      <c r="EL193" s="18"/>
      <c r="EM193" s="18"/>
      <c r="EN193" s="18"/>
      <c r="EO193" s="18"/>
      <c r="EP193" s="18"/>
      <c r="EQ193" s="18"/>
      <c r="ER193" s="18"/>
      <c r="ES193" s="18"/>
      <c r="ET193" s="18"/>
      <c r="EU193" s="18"/>
      <c r="EV193" s="18"/>
      <c r="EW193" s="18"/>
      <c r="EX193" s="18"/>
      <c r="EY193" s="18"/>
      <c r="EZ193" s="18"/>
      <c r="FA193" s="18"/>
      <c r="FB193" s="18"/>
      <c r="FC193" s="18"/>
      <c r="FD193" s="18"/>
      <c r="FE193" s="18"/>
      <c r="FF193" s="18"/>
      <c r="FG193" s="18"/>
      <c r="FH193" s="18"/>
      <c r="FI193" s="18"/>
      <c r="FJ193" s="18"/>
      <c r="FK193" s="18"/>
      <c r="FL193" s="18"/>
      <c r="FM193" s="18"/>
      <c r="FN193" s="18"/>
      <c r="FO193" s="18"/>
      <c r="FP193" s="18"/>
      <c r="FQ193" s="18"/>
      <c r="FR193" s="18"/>
      <c r="FS193" s="18"/>
      <c r="FT193" s="18"/>
      <c r="FU193" s="18"/>
      <c r="FV193" s="18"/>
      <c r="FW193" s="18"/>
      <c r="FX193" s="18"/>
      <c r="FY193" s="18"/>
      <c r="FZ193" s="18"/>
      <c r="GA193" s="18"/>
      <c r="GB193" s="18"/>
      <c r="GC193" s="18"/>
      <c r="GD193" s="18"/>
      <c r="GE193" s="18"/>
      <c r="GF193" s="18"/>
      <c r="GG193" s="18"/>
      <c r="GH193" s="18"/>
      <c r="GI193" s="18"/>
      <c r="GJ193" s="18"/>
      <c r="GK193" s="18"/>
      <c r="GL193" s="18"/>
      <c r="GM193" s="18"/>
      <c r="GN193" s="18"/>
      <c r="GO193" s="18"/>
      <c r="GP193" s="18"/>
      <c r="GQ193" s="18"/>
      <c r="GR193" s="18"/>
      <c r="GS193" s="18"/>
      <c r="GT193" s="18"/>
      <c r="GU193" s="18"/>
      <c r="GV193" s="18"/>
      <c r="GW193" s="18"/>
      <c r="GX193" s="18"/>
      <c r="GY193" s="18"/>
      <c r="GZ193" s="18"/>
      <c r="HA193" s="18"/>
      <c r="HB193" s="18"/>
      <c r="HC193" s="18"/>
      <c r="HD193" s="18"/>
      <c r="HE193" s="18"/>
      <c r="HF193" s="18"/>
      <c r="HG193" s="18"/>
      <c r="HH193" s="18"/>
      <c r="HI193" s="18"/>
    </row>
    <row r="194" spans="1:226" s="75" customFormat="1" ht="14.25">
      <c r="A194" s="267" t="s">
        <v>104</v>
      </c>
      <c r="B194" s="268"/>
      <c r="C194" s="268"/>
      <c r="D194" s="268"/>
      <c r="E194" s="268"/>
      <c r="F194" s="268"/>
      <c r="G194" s="269"/>
      <c r="H194" s="232">
        <f>SUM(H186:H193)</f>
        <v>170</v>
      </c>
      <c r="I194" s="232">
        <f t="shared" ref="I194:T194" si="9">SUM(I186:I193)</f>
        <v>170</v>
      </c>
      <c r="J194" s="232">
        <f t="shared" si="9"/>
        <v>370</v>
      </c>
      <c r="K194" s="232">
        <f t="shared" si="9"/>
        <v>70</v>
      </c>
      <c r="L194" s="232">
        <f t="shared" si="9"/>
        <v>100</v>
      </c>
      <c r="M194" s="232">
        <f t="shared" si="9"/>
        <v>0</v>
      </c>
      <c r="N194" s="232">
        <f t="shared" si="9"/>
        <v>0</v>
      </c>
      <c r="O194" s="232">
        <f t="shared" si="9"/>
        <v>370</v>
      </c>
      <c r="P194" s="232">
        <f t="shared" si="9"/>
        <v>21</v>
      </c>
      <c r="Q194" s="232">
        <f t="shared" si="9"/>
        <v>21</v>
      </c>
      <c r="R194" s="232">
        <f t="shared" si="9"/>
        <v>6.7</v>
      </c>
      <c r="S194" s="232">
        <f t="shared" si="9"/>
        <v>14.3</v>
      </c>
      <c r="T194" s="232">
        <f t="shared" si="9"/>
        <v>10</v>
      </c>
      <c r="U194" s="237"/>
      <c r="V194" s="237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  <c r="BL194" s="18"/>
      <c r="BM194" s="18"/>
      <c r="BN194" s="18"/>
      <c r="BO194" s="18"/>
      <c r="BP194" s="18"/>
      <c r="BQ194" s="18"/>
      <c r="BR194" s="18"/>
      <c r="BS194" s="18"/>
      <c r="BT194" s="18"/>
      <c r="BU194" s="18"/>
      <c r="BV194" s="18"/>
      <c r="BW194" s="18"/>
      <c r="BX194" s="18"/>
      <c r="BY194" s="18"/>
      <c r="BZ194" s="18"/>
      <c r="CA194" s="18"/>
      <c r="CB194" s="18"/>
      <c r="CC194" s="18"/>
      <c r="CD194" s="18"/>
      <c r="CE194" s="18"/>
      <c r="CF194" s="18"/>
      <c r="CG194" s="18"/>
      <c r="CH194" s="18"/>
      <c r="CI194" s="18"/>
      <c r="CJ194" s="18"/>
      <c r="CK194" s="18"/>
      <c r="CL194" s="18"/>
      <c r="CM194" s="18"/>
      <c r="CN194" s="18"/>
      <c r="CO194" s="18"/>
      <c r="CP194" s="18"/>
      <c r="CQ194" s="18"/>
      <c r="CR194" s="18"/>
      <c r="CS194" s="18"/>
      <c r="CT194" s="18"/>
      <c r="CU194" s="18"/>
      <c r="CV194" s="18"/>
      <c r="CW194" s="18"/>
      <c r="CX194" s="18"/>
      <c r="CY194" s="18"/>
      <c r="CZ194" s="18"/>
      <c r="DA194" s="18"/>
      <c r="DB194" s="18"/>
      <c r="DC194" s="18"/>
      <c r="DD194" s="18"/>
      <c r="DE194" s="18"/>
      <c r="DF194" s="18"/>
      <c r="DG194" s="18"/>
      <c r="DH194" s="18"/>
      <c r="DI194" s="18"/>
      <c r="DJ194" s="18"/>
      <c r="DK194" s="18"/>
      <c r="DL194" s="18"/>
      <c r="DM194" s="18"/>
      <c r="DN194" s="18"/>
      <c r="DO194" s="18"/>
      <c r="DP194" s="18"/>
      <c r="DQ194" s="18"/>
      <c r="DR194" s="18"/>
      <c r="DS194" s="18"/>
      <c r="DT194" s="18"/>
      <c r="DU194" s="18"/>
      <c r="DV194" s="18"/>
      <c r="DW194" s="18"/>
      <c r="DX194" s="18"/>
      <c r="DY194" s="18"/>
      <c r="DZ194" s="18"/>
      <c r="EA194" s="18"/>
      <c r="EB194" s="18"/>
      <c r="EC194" s="18"/>
      <c r="ED194" s="18"/>
      <c r="EE194" s="18"/>
      <c r="EF194" s="18"/>
      <c r="EG194" s="18"/>
      <c r="EH194" s="18"/>
      <c r="EI194" s="18"/>
      <c r="EJ194" s="18"/>
      <c r="EK194" s="18"/>
      <c r="EL194" s="18"/>
      <c r="EM194" s="18"/>
      <c r="EN194" s="18"/>
      <c r="EO194" s="18"/>
      <c r="EP194" s="18"/>
      <c r="EQ194" s="18"/>
      <c r="ER194" s="18"/>
      <c r="ES194" s="18"/>
      <c r="ET194" s="18"/>
      <c r="EU194" s="18"/>
      <c r="EV194" s="18"/>
      <c r="EW194" s="18"/>
      <c r="EX194" s="18"/>
      <c r="EY194" s="18"/>
      <c r="EZ194" s="18"/>
      <c r="FA194" s="18"/>
      <c r="FB194" s="18"/>
      <c r="FC194" s="18"/>
      <c r="FD194" s="18"/>
      <c r="FE194" s="18"/>
      <c r="FF194" s="18"/>
      <c r="FG194" s="18"/>
      <c r="FH194" s="18"/>
      <c r="FI194" s="18"/>
      <c r="FJ194" s="18"/>
      <c r="FK194" s="18"/>
      <c r="FL194" s="18"/>
      <c r="FM194" s="18"/>
      <c r="FN194" s="18"/>
      <c r="FO194" s="18"/>
      <c r="FP194" s="18"/>
      <c r="FQ194" s="18"/>
      <c r="FR194" s="18"/>
      <c r="FS194" s="18"/>
      <c r="FT194" s="18"/>
      <c r="FU194" s="18"/>
      <c r="FV194" s="18"/>
      <c r="FW194" s="18"/>
      <c r="FX194" s="18"/>
      <c r="FY194" s="18"/>
      <c r="FZ194" s="18"/>
      <c r="GA194" s="18"/>
      <c r="GB194" s="18"/>
      <c r="GC194" s="18"/>
      <c r="GD194" s="18"/>
      <c r="GE194" s="18"/>
      <c r="GF194" s="18"/>
      <c r="GG194" s="18"/>
      <c r="GH194" s="18"/>
      <c r="GI194" s="18"/>
      <c r="GJ194" s="18"/>
      <c r="GK194" s="18"/>
      <c r="GL194" s="18"/>
      <c r="GM194" s="18"/>
      <c r="GN194" s="18"/>
      <c r="GO194" s="18"/>
      <c r="GP194" s="18"/>
      <c r="GQ194" s="18"/>
      <c r="GR194" s="18"/>
      <c r="GS194" s="18"/>
      <c r="GT194" s="18"/>
      <c r="GU194" s="18"/>
      <c r="GV194" s="18"/>
      <c r="GW194" s="18"/>
      <c r="GX194" s="18"/>
      <c r="GY194" s="18"/>
      <c r="GZ194" s="18"/>
      <c r="HA194" s="18"/>
      <c r="HB194" s="18"/>
      <c r="HC194" s="18"/>
      <c r="HD194" s="18"/>
      <c r="HE194" s="18"/>
      <c r="HF194" s="18"/>
      <c r="HG194" s="18"/>
      <c r="HH194" s="18"/>
      <c r="HI194" s="18"/>
    </row>
    <row r="195" spans="1:226" s="237" customFormat="1">
      <c r="A195" s="235"/>
      <c r="B195" s="235"/>
      <c r="C195" s="235"/>
      <c r="D195" s="235"/>
      <c r="E195" s="235"/>
      <c r="F195" s="235"/>
      <c r="G195" s="235"/>
      <c r="H195" s="236"/>
      <c r="I195" s="236"/>
      <c r="J195" s="236"/>
      <c r="K195" s="236"/>
      <c r="L195" s="236"/>
      <c r="M195" s="236"/>
      <c r="N195" s="236"/>
      <c r="O195" s="236"/>
      <c r="P195" s="236"/>
      <c r="Q195" s="236"/>
      <c r="R195" s="236"/>
      <c r="S195" s="236"/>
    </row>
    <row r="196" spans="1:226">
      <c r="A196" s="264" t="s">
        <v>313</v>
      </c>
      <c r="B196" s="264"/>
      <c r="C196" s="264"/>
      <c r="D196" s="264"/>
      <c r="E196" s="264"/>
      <c r="F196" s="264"/>
      <c r="G196" s="264"/>
      <c r="H196" s="264"/>
      <c r="I196" s="264"/>
      <c r="J196" s="264"/>
      <c r="K196" s="264"/>
      <c r="L196" s="264"/>
      <c r="M196" s="264"/>
      <c r="N196" s="264"/>
      <c r="O196" s="264"/>
      <c r="P196" s="264"/>
      <c r="Q196" s="264"/>
      <c r="R196" s="264"/>
      <c r="S196" s="264"/>
      <c r="T196" s="264"/>
      <c r="U196" s="81"/>
    </row>
    <row r="197" spans="1:226">
      <c r="A197" s="264" t="s">
        <v>162</v>
      </c>
      <c r="B197" s="264"/>
      <c r="C197" s="264"/>
      <c r="D197" s="264"/>
      <c r="E197" s="264"/>
      <c r="F197" s="264"/>
      <c r="G197" s="264"/>
      <c r="H197" s="264"/>
      <c r="I197" s="264"/>
      <c r="J197" s="264"/>
      <c r="K197" s="264"/>
      <c r="L197" s="264"/>
      <c r="M197" s="264"/>
      <c r="N197" s="264"/>
      <c r="O197" s="264"/>
      <c r="P197" s="264"/>
      <c r="Q197" s="264"/>
      <c r="R197" s="264"/>
      <c r="S197" s="264"/>
      <c r="T197" s="264"/>
      <c r="U197" s="58"/>
      <c r="V197" s="58"/>
    </row>
    <row r="198" spans="1:226" s="75" customFormat="1" ht="14.25" customHeight="1">
      <c r="A198" s="292" t="s">
        <v>3</v>
      </c>
      <c r="B198" s="296" t="s">
        <v>4</v>
      </c>
      <c r="C198" s="296" t="s">
        <v>5</v>
      </c>
      <c r="D198" s="305" t="s">
        <v>101</v>
      </c>
      <c r="E198" s="338" t="s">
        <v>102</v>
      </c>
      <c r="F198" s="339" t="s">
        <v>8</v>
      </c>
      <c r="G198" s="341" t="s">
        <v>9</v>
      </c>
      <c r="H198" s="341" t="s">
        <v>10</v>
      </c>
      <c r="I198" s="341"/>
      <c r="J198" s="341"/>
      <c r="K198" s="341"/>
      <c r="L198" s="341"/>
      <c r="M198" s="341"/>
      <c r="N198" s="341"/>
      <c r="O198" s="341"/>
      <c r="P198" s="338" t="s">
        <v>11</v>
      </c>
      <c r="Q198" s="338"/>
      <c r="R198" s="338"/>
      <c r="S198" s="338"/>
      <c r="T198" s="266" t="s">
        <v>185</v>
      </c>
      <c r="U198" s="237"/>
      <c r="V198" s="237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  <c r="BU198" s="18"/>
      <c r="BV198" s="18"/>
      <c r="BW198" s="18"/>
      <c r="BX198" s="18"/>
      <c r="BY198" s="18"/>
      <c r="BZ198" s="18"/>
      <c r="CA198" s="18"/>
      <c r="CB198" s="18"/>
      <c r="CC198" s="18"/>
      <c r="CD198" s="18"/>
      <c r="CE198" s="18"/>
      <c r="CF198" s="18"/>
      <c r="CG198" s="18"/>
      <c r="CH198" s="18"/>
      <c r="CI198" s="18"/>
      <c r="CJ198" s="18"/>
      <c r="CK198" s="18"/>
      <c r="CL198" s="18"/>
      <c r="CM198" s="18"/>
      <c r="CN198" s="18"/>
      <c r="CO198" s="18"/>
      <c r="CP198" s="18"/>
      <c r="CQ198" s="18"/>
      <c r="CR198" s="18"/>
      <c r="CS198" s="18"/>
      <c r="CT198" s="18"/>
      <c r="CU198" s="18"/>
      <c r="CV198" s="18"/>
      <c r="CW198" s="18"/>
      <c r="CX198" s="18"/>
      <c r="CY198" s="18"/>
      <c r="CZ198" s="18"/>
      <c r="DA198" s="18"/>
      <c r="DB198" s="18"/>
      <c r="DC198" s="18"/>
      <c r="DD198" s="18"/>
      <c r="DE198" s="18"/>
      <c r="DF198" s="18"/>
      <c r="DG198" s="18"/>
      <c r="DH198" s="18"/>
      <c r="DI198" s="18"/>
      <c r="DJ198" s="18"/>
      <c r="DK198" s="18"/>
      <c r="DL198" s="18"/>
      <c r="DM198" s="18"/>
      <c r="DN198" s="18"/>
      <c r="DO198" s="18"/>
      <c r="DP198" s="18"/>
      <c r="DQ198" s="18"/>
      <c r="DR198" s="18"/>
      <c r="DS198" s="18"/>
      <c r="DT198" s="18"/>
      <c r="DU198" s="18"/>
      <c r="DV198" s="18"/>
      <c r="DW198" s="18"/>
      <c r="DX198" s="18"/>
      <c r="DY198" s="18"/>
      <c r="DZ198" s="18"/>
      <c r="EA198" s="18"/>
      <c r="EB198" s="18"/>
      <c r="EC198" s="18"/>
      <c r="ED198" s="18"/>
      <c r="EE198" s="18"/>
      <c r="EF198" s="18"/>
      <c r="EG198" s="18"/>
      <c r="EH198" s="18"/>
      <c r="EI198" s="18"/>
      <c r="EJ198" s="18"/>
      <c r="EK198" s="18"/>
      <c r="EL198" s="18"/>
      <c r="EM198" s="18"/>
      <c r="EN198" s="18"/>
      <c r="EO198" s="18"/>
      <c r="EP198" s="18"/>
      <c r="EQ198" s="18"/>
      <c r="ER198" s="18"/>
      <c r="ES198" s="18"/>
      <c r="ET198" s="18"/>
      <c r="EU198" s="18"/>
      <c r="EV198" s="18"/>
      <c r="EW198" s="18"/>
      <c r="EX198" s="18"/>
      <c r="EY198" s="18"/>
      <c r="EZ198" s="18"/>
      <c r="FA198" s="18"/>
      <c r="FB198" s="18"/>
      <c r="FC198" s="18"/>
      <c r="FD198" s="18"/>
      <c r="FE198" s="18"/>
      <c r="FF198" s="18"/>
      <c r="FG198" s="18"/>
      <c r="FH198" s="18"/>
      <c r="FI198" s="18"/>
      <c r="FJ198" s="18"/>
      <c r="FK198" s="18"/>
      <c r="FL198" s="18"/>
      <c r="FM198" s="18"/>
      <c r="FN198" s="18"/>
      <c r="FO198" s="18"/>
      <c r="FP198" s="18"/>
      <c r="FQ198" s="18"/>
      <c r="FR198" s="18"/>
      <c r="FS198" s="18"/>
      <c r="FT198" s="18"/>
      <c r="FU198" s="18"/>
      <c r="FV198" s="18"/>
      <c r="FW198" s="18"/>
      <c r="FX198" s="18"/>
      <c r="FY198" s="18"/>
      <c r="FZ198" s="18"/>
      <c r="GA198" s="18"/>
      <c r="GB198" s="18"/>
      <c r="GC198" s="18"/>
      <c r="GD198" s="18"/>
      <c r="GE198" s="18"/>
      <c r="GF198" s="18"/>
      <c r="GG198" s="18"/>
      <c r="GH198" s="18"/>
      <c r="GI198" s="18"/>
      <c r="GJ198" s="18"/>
      <c r="GK198" s="18"/>
      <c r="GL198" s="18"/>
      <c r="GM198" s="18"/>
      <c r="GN198" s="18"/>
      <c r="GO198" s="18"/>
      <c r="GP198" s="18"/>
      <c r="GQ198" s="18"/>
      <c r="GR198" s="18"/>
      <c r="GS198" s="18"/>
      <c r="GT198" s="18"/>
      <c r="GU198" s="18"/>
      <c r="GV198" s="18"/>
      <c r="GW198" s="18"/>
      <c r="GX198" s="18"/>
      <c r="GY198" s="18"/>
      <c r="GZ198" s="18"/>
      <c r="HA198" s="18"/>
      <c r="HB198" s="18"/>
      <c r="HC198" s="18"/>
      <c r="HD198" s="18"/>
      <c r="HE198" s="18"/>
      <c r="HF198" s="18"/>
      <c r="HG198" s="18"/>
      <c r="HH198" s="18"/>
      <c r="HI198" s="18"/>
      <c r="HJ198" s="18"/>
      <c r="HK198" s="18"/>
      <c r="HL198" s="18"/>
      <c r="HM198" s="18"/>
      <c r="HN198" s="18"/>
      <c r="HO198" s="18"/>
      <c r="HP198" s="18"/>
      <c r="HQ198" s="18"/>
      <c r="HR198" s="18"/>
    </row>
    <row r="199" spans="1:226" s="75" customFormat="1" ht="14.25" customHeight="1">
      <c r="A199" s="293"/>
      <c r="B199" s="297"/>
      <c r="C199" s="297"/>
      <c r="D199" s="306"/>
      <c r="E199" s="308"/>
      <c r="F199" s="340"/>
      <c r="G199" s="342"/>
      <c r="H199" s="342" t="s">
        <v>12</v>
      </c>
      <c r="I199" s="342"/>
      <c r="J199" s="342"/>
      <c r="K199" s="303" t="s">
        <v>13</v>
      </c>
      <c r="L199" s="303"/>
      <c r="M199" s="303"/>
      <c r="N199" s="303"/>
      <c r="O199" s="303"/>
      <c r="P199" s="304" t="s">
        <v>103</v>
      </c>
      <c r="Q199" s="315" t="s">
        <v>12</v>
      </c>
      <c r="R199" s="308" t="s">
        <v>13</v>
      </c>
      <c r="S199" s="308"/>
      <c r="T199" s="266"/>
      <c r="U199" s="237"/>
      <c r="V199" s="237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  <c r="BS199" s="18"/>
      <c r="BT199" s="18"/>
      <c r="BU199" s="18"/>
      <c r="BV199" s="18"/>
      <c r="BW199" s="18"/>
      <c r="BX199" s="18"/>
      <c r="BY199" s="18"/>
      <c r="BZ199" s="18"/>
      <c r="CA199" s="18"/>
      <c r="CB199" s="18"/>
      <c r="CC199" s="18"/>
      <c r="CD199" s="18"/>
      <c r="CE199" s="18"/>
      <c r="CF199" s="18"/>
      <c r="CG199" s="18"/>
      <c r="CH199" s="18"/>
      <c r="CI199" s="18"/>
      <c r="CJ199" s="18"/>
      <c r="CK199" s="18"/>
      <c r="CL199" s="18"/>
      <c r="CM199" s="18"/>
      <c r="CN199" s="18"/>
      <c r="CO199" s="18"/>
      <c r="CP199" s="18"/>
      <c r="CQ199" s="18"/>
      <c r="CR199" s="18"/>
      <c r="CS199" s="18"/>
      <c r="CT199" s="18"/>
      <c r="CU199" s="18"/>
      <c r="CV199" s="18"/>
      <c r="CW199" s="18"/>
      <c r="CX199" s="18"/>
      <c r="CY199" s="18"/>
      <c r="CZ199" s="18"/>
      <c r="DA199" s="18"/>
      <c r="DB199" s="18"/>
      <c r="DC199" s="18"/>
      <c r="DD199" s="18"/>
      <c r="DE199" s="18"/>
      <c r="DF199" s="18"/>
      <c r="DG199" s="18"/>
      <c r="DH199" s="18"/>
      <c r="DI199" s="18"/>
      <c r="DJ199" s="18"/>
      <c r="DK199" s="18"/>
      <c r="DL199" s="18"/>
      <c r="DM199" s="18"/>
      <c r="DN199" s="18"/>
      <c r="DO199" s="18"/>
      <c r="DP199" s="18"/>
      <c r="DQ199" s="18"/>
      <c r="DR199" s="18"/>
      <c r="DS199" s="18"/>
      <c r="DT199" s="18"/>
      <c r="DU199" s="18"/>
      <c r="DV199" s="18"/>
      <c r="DW199" s="18"/>
      <c r="DX199" s="18"/>
      <c r="DY199" s="18"/>
      <c r="DZ199" s="18"/>
      <c r="EA199" s="18"/>
      <c r="EB199" s="18"/>
      <c r="EC199" s="18"/>
      <c r="ED199" s="18"/>
      <c r="EE199" s="18"/>
      <c r="EF199" s="18"/>
      <c r="EG199" s="18"/>
      <c r="EH199" s="18"/>
      <c r="EI199" s="18"/>
      <c r="EJ199" s="18"/>
      <c r="EK199" s="18"/>
      <c r="EL199" s="18"/>
      <c r="EM199" s="18"/>
      <c r="EN199" s="18"/>
      <c r="EO199" s="18"/>
      <c r="EP199" s="18"/>
      <c r="EQ199" s="18"/>
      <c r="ER199" s="18"/>
      <c r="ES199" s="18"/>
      <c r="ET199" s="18"/>
      <c r="EU199" s="18"/>
      <c r="EV199" s="18"/>
      <c r="EW199" s="18"/>
      <c r="EX199" s="18"/>
      <c r="EY199" s="18"/>
      <c r="EZ199" s="18"/>
      <c r="FA199" s="18"/>
      <c r="FB199" s="18"/>
      <c r="FC199" s="18"/>
      <c r="FD199" s="18"/>
      <c r="FE199" s="18"/>
      <c r="FF199" s="18"/>
      <c r="FG199" s="18"/>
      <c r="FH199" s="18"/>
      <c r="FI199" s="18"/>
      <c r="FJ199" s="18"/>
      <c r="FK199" s="18"/>
      <c r="FL199" s="18"/>
      <c r="FM199" s="18"/>
      <c r="FN199" s="18"/>
      <c r="FO199" s="18"/>
      <c r="FP199" s="18"/>
      <c r="FQ199" s="18"/>
      <c r="FR199" s="18"/>
      <c r="FS199" s="18"/>
      <c r="FT199" s="18"/>
      <c r="FU199" s="18"/>
      <c r="FV199" s="18"/>
      <c r="FW199" s="18"/>
      <c r="FX199" s="18"/>
      <c r="FY199" s="18"/>
      <c r="FZ199" s="18"/>
      <c r="GA199" s="18"/>
      <c r="GB199" s="18"/>
      <c r="GC199" s="18"/>
      <c r="GD199" s="18"/>
      <c r="GE199" s="18"/>
      <c r="GF199" s="18"/>
      <c r="GG199" s="18"/>
      <c r="GH199" s="18"/>
      <c r="GI199" s="18"/>
      <c r="GJ199" s="18"/>
      <c r="GK199" s="18"/>
      <c r="GL199" s="18"/>
      <c r="GM199" s="18"/>
      <c r="GN199" s="18"/>
      <c r="GO199" s="18"/>
      <c r="GP199" s="18"/>
      <c r="GQ199" s="18"/>
      <c r="GR199" s="18"/>
      <c r="GS199" s="18"/>
      <c r="GT199" s="18"/>
      <c r="GU199" s="18"/>
      <c r="GV199" s="18"/>
      <c r="GW199" s="18"/>
      <c r="GX199" s="18"/>
      <c r="GY199" s="18"/>
      <c r="GZ199" s="18"/>
      <c r="HA199" s="18"/>
      <c r="HB199" s="18"/>
      <c r="HC199" s="18"/>
      <c r="HD199" s="18"/>
      <c r="HE199" s="18"/>
      <c r="HF199" s="18"/>
      <c r="HG199" s="18"/>
      <c r="HH199" s="18"/>
      <c r="HI199" s="18"/>
      <c r="HJ199" s="18"/>
      <c r="HK199" s="18"/>
      <c r="HL199" s="18"/>
      <c r="HM199" s="18"/>
      <c r="HN199" s="18"/>
      <c r="HO199" s="18"/>
      <c r="HP199" s="18"/>
      <c r="HQ199" s="18"/>
      <c r="HR199" s="18"/>
    </row>
    <row r="200" spans="1:226" s="75" customFormat="1" ht="66">
      <c r="A200" s="293"/>
      <c r="B200" s="297"/>
      <c r="C200" s="297"/>
      <c r="D200" s="307"/>
      <c r="E200" s="308"/>
      <c r="F200" s="340"/>
      <c r="G200" s="342"/>
      <c r="H200" s="223" t="s">
        <v>16</v>
      </c>
      <c r="I200" s="224" t="s">
        <v>259</v>
      </c>
      <c r="J200" s="225" t="s">
        <v>17</v>
      </c>
      <c r="K200" s="223" t="s">
        <v>264</v>
      </c>
      <c r="L200" s="223" t="s">
        <v>265</v>
      </c>
      <c r="M200" s="226" t="s">
        <v>262</v>
      </c>
      <c r="N200" s="226" t="s">
        <v>263</v>
      </c>
      <c r="O200" s="227" t="s">
        <v>17</v>
      </c>
      <c r="P200" s="304"/>
      <c r="Q200" s="315"/>
      <c r="R200" s="228" t="s">
        <v>18</v>
      </c>
      <c r="S200" s="227" t="s">
        <v>17</v>
      </c>
      <c r="T200" s="266"/>
      <c r="U200" s="237"/>
      <c r="V200" s="237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18"/>
      <c r="BO200" s="18"/>
      <c r="BP200" s="18"/>
      <c r="BQ200" s="18"/>
      <c r="BR200" s="18"/>
      <c r="BS200" s="18"/>
      <c r="BT200" s="18"/>
      <c r="BU200" s="18"/>
      <c r="BV200" s="18"/>
      <c r="BW200" s="18"/>
      <c r="BX200" s="18"/>
      <c r="BY200" s="18"/>
      <c r="BZ200" s="18"/>
      <c r="CA200" s="18"/>
      <c r="CB200" s="18"/>
      <c r="CC200" s="18"/>
      <c r="CD200" s="18"/>
      <c r="CE200" s="18"/>
      <c r="CF200" s="18"/>
      <c r="CG200" s="18"/>
      <c r="CH200" s="18"/>
      <c r="CI200" s="18"/>
      <c r="CJ200" s="18"/>
      <c r="CK200" s="18"/>
      <c r="CL200" s="18"/>
      <c r="CM200" s="18"/>
      <c r="CN200" s="18"/>
      <c r="CO200" s="18"/>
      <c r="CP200" s="18"/>
      <c r="CQ200" s="18"/>
      <c r="CR200" s="18"/>
      <c r="CS200" s="18"/>
      <c r="CT200" s="18"/>
      <c r="CU200" s="18"/>
      <c r="CV200" s="18"/>
      <c r="CW200" s="18"/>
      <c r="CX200" s="18"/>
      <c r="CY200" s="18"/>
      <c r="CZ200" s="18"/>
      <c r="DA200" s="18"/>
      <c r="DB200" s="18"/>
      <c r="DC200" s="18"/>
      <c r="DD200" s="18"/>
      <c r="DE200" s="18"/>
      <c r="DF200" s="18"/>
      <c r="DG200" s="18"/>
      <c r="DH200" s="18"/>
      <c r="DI200" s="18"/>
      <c r="DJ200" s="18"/>
      <c r="DK200" s="18"/>
      <c r="DL200" s="18"/>
      <c r="DM200" s="18"/>
      <c r="DN200" s="18"/>
      <c r="DO200" s="18"/>
      <c r="DP200" s="18"/>
      <c r="DQ200" s="18"/>
      <c r="DR200" s="18"/>
      <c r="DS200" s="18"/>
      <c r="DT200" s="18"/>
      <c r="DU200" s="18"/>
      <c r="DV200" s="18"/>
      <c r="DW200" s="18"/>
      <c r="DX200" s="18"/>
      <c r="DY200" s="18"/>
      <c r="DZ200" s="18"/>
      <c r="EA200" s="18"/>
      <c r="EB200" s="18"/>
      <c r="EC200" s="18"/>
      <c r="ED200" s="18"/>
      <c r="EE200" s="18"/>
      <c r="EF200" s="18"/>
      <c r="EG200" s="18"/>
      <c r="EH200" s="18"/>
      <c r="EI200" s="18"/>
      <c r="EJ200" s="18"/>
      <c r="EK200" s="18"/>
      <c r="EL200" s="18"/>
      <c r="EM200" s="18"/>
      <c r="EN200" s="18"/>
      <c r="EO200" s="18"/>
      <c r="EP200" s="18"/>
      <c r="EQ200" s="18"/>
      <c r="ER200" s="18"/>
      <c r="ES200" s="18"/>
      <c r="ET200" s="18"/>
      <c r="EU200" s="18"/>
      <c r="EV200" s="18"/>
      <c r="EW200" s="18"/>
      <c r="EX200" s="18"/>
      <c r="EY200" s="18"/>
      <c r="EZ200" s="18"/>
      <c r="FA200" s="18"/>
      <c r="FB200" s="18"/>
      <c r="FC200" s="18"/>
      <c r="FD200" s="18"/>
      <c r="FE200" s="18"/>
      <c r="FF200" s="18"/>
      <c r="FG200" s="18"/>
      <c r="FH200" s="18"/>
      <c r="FI200" s="18"/>
      <c r="FJ200" s="18"/>
      <c r="FK200" s="18"/>
      <c r="FL200" s="18"/>
      <c r="FM200" s="18"/>
      <c r="FN200" s="18"/>
      <c r="FO200" s="18"/>
      <c r="FP200" s="18"/>
      <c r="FQ200" s="18"/>
      <c r="FR200" s="18"/>
      <c r="FS200" s="18"/>
      <c r="FT200" s="18"/>
      <c r="FU200" s="18"/>
      <c r="FV200" s="18"/>
      <c r="FW200" s="18"/>
      <c r="FX200" s="18"/>
      <c r="FY200" s="18"/>
      <c r="FZ200" s="18"/>
      <c r="GA200" s="18"/>
      <c r="GB200" s="18"/>
      <c r="GC200" s="18"/>
      <c r="GD200" s="18"/>
      <c r="GE200" s="18"/>
      <c r="GF200" s="18"/>
      <c r="GG200" s="18"/>
      <c r="GH200" s="18"/>
      <c r="GI200" s="18"/>
      <c r="GJ200" s="18"/>
      <c r="GK200" s="18"/>
      <c r="GL200" s="18"/>
      <c r="GM200" s="18"/>
      <c r="GN200" s="18"/>
      <c r="GO200" s="18"/>
      <c r="GP200" s="18"/>
      <c r="GQ200" s="18"/>
      <c r="GR200" s="18"/>
      <c r="GS200" s="18"/>
      <c r="GT200" s="18"/>
      <c r="GU200" s="18"/>
      <c r="GV200" s="18"/>
      <c r="GW200" s="18"/>
      <c r="GX200" s="18"/>
      <c r="GY200" s="18"/>
      <c r="GZ200" s="18"/>
      <c r="HA200" s="18"/>
      <c r="HB200" s="18"/>
      <c r="HC200" s="18"/>
      <c r="HD200" s="18"/>
      <c r="HE200" s="18"/>
      <c r="HF200" s="18"/>
      <c r="HG200" s="18"/>
      <c r="HH200" s="18"/>
      <c r="HI200" s="18"/>
      <c r="HJ200" s="18"/>
      <c r="HK200" s="18"/>
      <c r="HL200" s="18"/>
      <c r="HM200" s="18"/>
      <c r="HN200" s="18"/>
      <c r="HO200" s="18"/>
      <c r="HP200" s="18"/>
      <c r="HQ200" s="18"/>
      <c r="HR200" s="18"/>
    </row>
    <row r="201" spans="1:226">
      <c r="A201" s="171">
        <v>1</v>
      </c>
      <c r="B201" s="231" t="s">
        <v>305</v>
      </c>
      <c r="C201" s="229">
        <v>4</v>
      </c>
      <c r="D201" s="190" t="s">
        <v>230</v>
      </c>
      <c r="E201" s="200" t="s">
        <v>177</v>
      </c>
      <c r="F201" s="206" t="s">
        <v>35</v>
      </c>
      <c r="G201" s="163" t="s">
        <v>26</v>
      </c>
      <c r="H201" s="163">
        <v>15</v>
      </c>
      <c r="I201" s="101">
        <v>15</v>
      </c>
      <c r="J201" s="163">
        <v>40</v>
      </c>
      <c r="K201" s="163"/>
      <c r="L201" s="163">
        <v>15</v>
      </c>
      <c r="M201" s="163"/>
      <c r="N201" s="163"/>
      <c r="O201" s="163">
        <v>40</v>
      </c>
      <c r="P201" s="163">
        <v>2</v>
      </c>
      <c r="Q201" s="163">
        <v>2</v>
      </c>
      <c r="R201" s="163">
        <v>0.5</v>
      </c>
      <c r="S201" s="163">
        <v>1.5</v>
      </c>
      <c r="T201" s="180"/>
      <c r="U201" s="58"/>
      <c r="V201" s="58"/>
    </row>
    <row r="202" spans="1:226" ht="22.5">
      <c r="A202" s="171">
        <v>2</v>
      </c>
      <c r="B202" s="281" t="s">
        <v>74</v>
      </c>
      <c r="C202" s="229">
        <v>5</v>
      </c>
      <c r="D202" s="190" t="s">
        <v>292</v>
      </c>
      <c r="E202" s="162" t="s">
        <v>80</v>
      </c>
      <c r="F202" s="160" t="s">
        <v>35</v>
      </c>
      <c r="G202" s="199" t="s">
        <v>25</v>
      </c>
      <c r="H202" s="158">
        <v>15</v>
      </c>
      <c r="I202" s="169">
        <v>15</v>
      </c>
      <c r="J202" s="163">
        <v>50</v>
      </c>
      <c r="K202" s="163">
        <v>15</v>
      </c>
      <c r="L202" s="163"/>
      <c r="M202" s="163"/>
      <c r="N202" s="163"/>
      <c r="O202" s="163">
        <v>50</v>
      </c>
      <c r="P202" s="158">
        <v>3</v>
      </c>
      <c r="Q202" s="163">
        <v>3</v>
      </c>
      <c r="R202" s="163">
        <v>1</v>
      </c>
      <c r="S202" s="163">
        <v>2</v>
      </c>
      <c r="T202" s="180">
        <v>10</v>
      </c>
      <c r="U202" s="58"/>
      <c r="V202" s="58"/>
    </row>
    <row r="203" spans="1:226" ht="26.25" customHeight="1">
      <c r="A203" s="171">
        <v>3</v>
      </c>
      <c r="B203" s="281"/>
      <c r="C203" s="230">
        <v>6</v>
      </c>
      <c r="D203" s="191" t="s">
        <v>283</v>
      </c>
      <c r="E203" s="124" t="s">
        <v>81</v>
      </c>
      <c r="F203" s="125" t="s">
        <v>35</v>
      </c>
      <c r="G203" s="273" t="s">
        <v>26</v>
      </c>
      <c r="H203" s="261">
        <v>30</v>
      </c>
      <c r="I203" s="337">
        <v>30</v>
      </c>
      <c r="J203" s="261">
        <v>60</v>
      </c>
      <c r="K203" s="262"/>
      <c r="L203" s="261">
        <v>30</v>
      </c>
      <c r="M203" s="262"/>
      <c r="N203" s="262"/>
      <c r="O203" s="261">
        <v>60</v>
      </c>
      <c r="P203" s="261">
        <v>3</v>
      </c>
      <c r="Q203" s="261">
        <v>3</v>
      </c>
      <c r="R203" s="261">
        <v>1</v>
      </c>
      <c r="S203" s="261">
        <v>2</v>
      </c>
      <c r="T203" s="271"/>
      <c r="U203" s="58"/>
      <c r="V203" s="58"/>
    </row>
    <row r="204" spans="1:226" ht="18.75" customHeight="1">
      <c r="A204" s="171">
        <v>4</v>
      </c>
      <c r="B204" s="281"/>
      <c r="C204" s="230">
        <v>6</v>
      </c>
      <c r="D204" s="191" t="s">
        <v>284</v>
      </c>
      <c r="E204" s="124" t="s">
        <v>82</v>
      </c>
      <c r="F204" s="125" t="s">
        <v>35</v>
      </c>
      <c r="G204" s="273"/>
      <c r="H204" s="261"/>
      <c r="I204" s="337"/>
      <c r="J204" s="261"/>
      <c r="K204" s="263"/>
      <c r="L204" s="261"/>
      <c r="M204" s="263"/>
      <c r="N204" s="263"/>
      <c r="O204" s="261"/>
      <c r="P204" s="261"/>
      <c r="Q204" s="261"/>
      <c r="R204" s="261"/>
      <c r="S204" s="261"/>
      <c r="T204" s="272"/>
      <c r="U204" s="58"/>
      <c r="V204" s="58"/>
    </row>
    <row r="205" spans="1:226" ht="14.25" customHeight="1">
      <c r="A205" s="267" t="s">
        <v>104</v>
      </c>
      <c r="B205" s="268"/>
      <c r="C205" s="268"/>
      <c r="D205" s="268"/>
      <c r="E205" s="268"/>
      <c r="F205" s="268"/>
      <c r="G205" s="269"/>
      <c r="H205" s="232">
        <f>SUM(H201:H204)</f>
        <v>60</v>
      </c>
      <c r="I205" s="232">
        <f t="shared" ref="I205:T205" si="10">SUM(I201:I204)</f>
        <v>60</v>
      </c>
      <c r="J205" s="232">
        <f t="shared" si="10"/>
        <v>150</v>
      </c>
      <c r="K205" s="232">
        <f t="shared" si="10"/>
        <v>15</v>
      </c>
      <c r="L205" s="232">
        <f t="shared" si="10"/>
        <v>45</v>
      </c>
      <c r="M205" s="232">
        <f t="shared" si="10"/>
        <v>0</v>
      </c>
      <c r="N205" s="232">
        <f t="shared" si="10"/>
        <v>0</v>
      </c>
      <c r="O205" s="232">
        <f t="shared" si="10"/>
        <v>150</v>
      </c>
      <c r="P205" s="232">
        <f t="shared" si="10"/>
        <v>8</v>
      </c>
      <c r="Q205" s="232">
        <f t="shared" si="10"/>
        <v>8</v>
      </c>
      <c r="R205" s="232">
        <f t="shared" si="10"/>
        <v>2.5</v>
      </c>
      <c r="S205" s="232">
        <f t="shared" si="10"/>
        <v>5.5</v>
      </c>
      <c r="T205" s="232">
        <f t="shared" si="10"/>
        <v>10</v>
      </c>
      <c r="U205" s="58"/>
      <c r="V205" s="58"/>
    </row>
    <row r="206" spans="1:226">
      <c r="A206" s="9"/>
      <c r="B206" s="21"/>
      <c r="C206" s="21"/>
      <c r="D206" s="22"/>
      <c r="E206" s="23"/>
      <c r="F206" s="24"/>
      <c r="G206" s="7"/>
      <c r="H206" s="7"/>
      <c r="I206" s="49"/>
      <c r="J206" s="25"/>
      <c r="K206" s="25"/>
      <c r="L206" s="25"/>
      <c r="M206" s="26"/>
      <c r="N206" s="26"/>
      <c r="O206" s="26"/>
      <c r="P206" s="27"/>
      <c r="U206" s="58"/>
      <c r="V206" s="58"/>
    </row>
    <row r="207" spans="1:226">
      <c r="A207" s="264" t="s">
        <v>159</v>
      </c>
      <c r="B207" s="264"/>
      <c r="C207" s="264"/>
      <c r="D207" s="264"/>
      <c r="E207" s="264"/>
      <c r="F207" s="264"/>
      <c r="G207" s="264"/>
      <c r="H207" s="264"/>
      <c r="I207" s="264"/>
      <c r="J207" s="264"/>
      <c r="K207" s="264"/>
      <c r="L207" s="264"/>
      <c r="M207" s="264"/>
      <c r="N207" s="264"/>
      <c r="O207" s="264"/>
      <c r="P207" s="264"/>
      <c r="Q207" s="264"/>
      <c r="R207" s="264"/>
      <c r="S207" s="264"/>
      <c r="T207" s="264"/>
      <c r="U207" s="58"/>
      <c r="V207" s="58"/>
    </row>
    <row r="208" spans="1:226">
      <c r="A208" s="264" t="s">
        <v>105</v>
      </c>
      <c r="B208" s="264"/>
      <c r="C208" s="264"/>
      <c r="D208" s="264"/>
      <c r="E208" s="264"/>
      <c r="F208" s="264"/>
      <c r="G208" s="264"/>
      <c r="H208" s="264"/>
      <c r="I208" s="264"/>
      <c r="J208" s="264"/>
      <c r="K208" s="264"/>
      <c r="L208" s="264"/>
      <c r="M208" s="264"/>
      <c r="N208" s="264"/>
      <c r="O208" s="264"/>
      <c r="P208" s="264"/>
      <c r="Q208" s="264"/>
      <c r="R208" s="264"/>
      <c r="S208" s="264"/>
      <c r="T208" s="264"/>
      <c r="U208" s="58"/>
      <c r="V208" s="58"/>
    </row>
    <row r="209" spans="1:226" s="75" customFormat="1" ht="14.25" customHeight="1">
      <c r="A209" s="292" t="s">
        <v>3</v>
      </c>
      <c r="B209" s="296" t="s">
        <v>4</v>
      </c>
      <c r="C209" s="296" t="s">
        <v>5</v>
      </c>
      <c r="D209" s="305" t="s">
        <v>101</v>
      </c>
      <c r="E209" s="338" t="s">
        <v>102</v>
      </c>
      <c r="F209" s="339" t="s">
        <v>8</v>
      </c>
      <c r="G209" s="341" t="s">
        <v>9</v>
      </c>
      <c r="H209" s="341" t="s">
        <v>10</v>
      </c>
      <c r="I209" s="341"/>
      <c r="J209" s="341"/>
      <c r="K209" s="341"/>
      <c r="L209" s="341"/>
      <c r="M209" s="341"/>
      <c r="N209" s="341"/>
      <c r="O209" s="341"/>
      <c r="P209" s="338" t="s">
        <v>11</v>
      </c>
      <c r="Q209" s="338"/>
      <c r="R209" s="338"/>
      <c r="S209" s="338"/>
      <c r="T209" s="265" t="s">
        <v>185</v>
      </c>
      <c r="U209" s="237"/>
      <c r="V209" s="237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18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  <c r="CH209" s="18"/>
      <c r="CI209" s="18"/>
      <c r="CJ209" s="18"/>
      <c r="CK209" s="18"/>
      <c r="CL209" s="18"/>
      <c r="CM209" s="18"/>
      <c r="CN209" s="18"/>
      <c r="CO209" s="18"/>
      <c r="CP209" s="18"/>
      <c r="CQ209" s="18"/>
      <c r="CR209" s="18"/>
      <c r="CS209" s="18"/>
      <c r="CT209" s="18"/>
      <c r="CU209" s="18"/>
      <c r="CV209" s="18"/>
      <c r="CW209" s="18"/>
      <c r="CX209" s="18"/>
      <c r="CY209" s="18"/>
      <c r="CZ209" s="18"/>
      <c r="DA209" s="18"/>
      <c r="DB209" s="18"/>
      <c r="DC209" s="18"/>
      <c r="DD209" s="18"/>
      <c r="DE209" s="18"/>
      <c r="DF209" s="18"/>
      <c r="DG209" s="18"/>
      <c r="DH209" s="18"/>
      <c r="DI209" s="18"/>
      <c r="DJ209" s="18"/>
      <c r="DK209" s="18"/>
      <c r="DL209" s="18"/>
      <c r="DM209" s="18"/>
      <c r="DN209" s="18"/>
      <c r="DO209" s="18"/>
      <c r="DP209" s="18"/>
      <c r="DQ209" s="18"/>
      <c r="DR209" s="18"/>
      <c r="DS209" s="18"/>
      <c r="DT209" s="18"/>
      <c r="DU209" s="18"/>
      <c r="DV209" s="18"/>
      <c r="DW209" s="18"/>
      <c r="DX209" s="18"/>
      <c r="DY209" s="18"/>
      <c r="DZ209" s="18"/>
      <c r="EA209" s="18"/>
      <c r="EB209" s="18"/>
      <c r="EC209" s="18"/>
      <c r="ED209" s="18"/>
      <c r="EE209" s="18"/>
      <c r="EF209" s="18"/>
      <c r="EG209" s="18"/>
      <c r="EH209" s="18"/>
      <c r="EI209" s="18"/>
      <c r="EJ209" s="18"/>
      <c r="EK209" s="18"/>
      <c r="EL209" s="18"/>
      <c r="EM209" s="18"/>
      <c r="EN209" s="18"/>
      <c r="EO209" s="18"/>
      <c r="EP209" s="18"/>
      <c r="EQ209" s="18"/>
      <c r="ER209" s="18"/>
      <c r="ES209" s="18"/>
      <c r="ET209" s="18"/>
      <c r="EU209" s="18"/>
      <c r="EV209" s="18"/>
      <c r="EW209" s="18"/>
      <c r="EX209" s="18"/>
      <c r="EY209" s="18"/>
      <c r="EZ209" s="18"/>
      <c r="FA209" s="18"/>
      <c r="FB209" s="18"/>
      <c r="FC209" s="18"/>
      <c r="FD209" s="18"/>
      <c r="FE209" s="18"/>
      <c r="FF209" s="18"/>
      <c r="FG209" s="18"/>
      <c r="FH209" s="18"/>
      <c r="FI209" s="18"/>
      <c r="FJ209" s="18"/>
      <c r="FK209" s="18"/>
      <c r="FL209" s="18"/>
      <c r="FM209" s="18"/>
      <c r="FN209" s="18"/>
      <c r="FO209" s="18"/>
      <c r="FP209" s="18"/>
      <c r="FQ209" s="18"/>
      <c r="FR209" s="18"/>
      <c r="FS209" s="18"/>
      <c r="FT209" s="18"/>
      <c r="FU209" s="18"/>
      <c r="FV209" s="18"/>
      <c r="FW209" s="18"/>
      <c r="FX209" s="18"/>
      <c r="FY209" s="18"/>
      <c r="FZ209" s="18"/>
      <c r="GA209" s="18"/>
      <c r="GB209" s="18"/>
      <c r="GC209" s="18"/>
      <c r="GD209" s="18"/>
      <c r="GE209" s="18"/>
      <c r="GF209" s="18"/>
      <c r="GG209" s="18"/>
      <c r="GH209" s="18"/>
      <c r="GI209" s="18"/>
      <c r="GJ209" s="18"/>
      <c r="GK209" s="18"/>
      <c r="GL209" s="18"/>
      <c r="GM209" s="18"/>
      <c r="GN209" s="18"/>
      <c r="GO209" s="18"/>
      <c r="GP209" s="18"/>
      <c r="GQ209" s="18"/>
      <c r="GR209" s="18"/>
      <c r="GS209" s="18"/>
      <c r="GT209" s="18"/>
      <c r="GU209" s="18"/>
      <c r="GV209" s="18"/>
      <c r="GW209" s="18"/>
      <c r="GX209" s="18"/>
      <c r="GY209" s="18"/>
      <c r="GZ209" s="18"/>
      <c r="HA209" s="18"/>
      <c r="HB209" s="18"/>
      <c r="HC209" s="18"/>
      <c r="HD209" s="18"/>
      <c r="HE209" s="18"/>
      <c r="HF209" s="18"/>
      <c r="HG209" s="18"/>
      <c r="HH209" s="18"/>
      <c r="HI209" s="18"/>
      <c r="HJ209" s="18"/>
      <c r="HK209" s="18"/>
      <c r="HL209" s="18"/>
      <c r="HM209" s="18"/>
      <c r="HN209" s="18"/>
      <c r="HO209" s="18"/>
      <c r="HP209" s="18"/>
      <c r="HQ209" s="18"/>
      <c r="HR209" s="18"/>
    </row>
    <row r="210" spans="1:226" s="75" customFormat="1" ht="14.25" customHeight="1">
      <c r="A210" s="293"/>
      <c r="B210" s="297"/>
      <c r="C210" s="297"/>
      <c r="D210" s="306"/>
      <c r="E210" s="308"/>
      <c r="F210" s="340"/>
      <c r="G210" s="342"/>
      <c r="H210" s="342" t="s">
        <v>12</v>
      </c>
      <c r="I210" s="342"/>
      <c r="J210" s="342"/>
      <c r="K210" s="303" t="s">
        <v>13</v>
      </c>
      <c r="L210" s="303"/>
      <c r="M210" s="303"/>
      <c r="N210" s="303"/>
      <c r="O210" s="303"/>
      <c r="P210" s="304" t="s">
        <v>103</v>
      </c>
      <c r="Q210" s="315" t="s">
        <v>12</v>
      </c>
      <c r="R210" s="308" t="s">
        <v>13</v>
      </c>
      <c r="S210" s="308"/>
      <c r="T210" s="266"/>
      <c r="U210" s="237"/>
      <c r="V210" s="237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  <c r="BK210" s="18"/>
      <c r="BL210" s="18"/>
      <c r="BM210" s="18"/>
      <c r="BN210" s="18"/>
      <c r="BO210" s="18"/>
      <c r="BP210" s="18"/>
      <c r="BQ210" s="18"/>
      <c r="BR210" s="18"/>
      <c r="BS210" s="18"/>
      <c r="BT210" s="18"/>
      <c r="BU210" s="18"/>
      <c r="BV210" s="18"/>
      <c r="BW210" s="18"/>
      <c r="BX210" s="18"/>
      <c r="BY210" s="18"/>
      <c r="BZ210" s="18"/>
      <c r="CA210" s="18"/>
      <c r="CB210" s="18"/>
      <c r="CC210" s="18"/>
      <c r="CD210" s="18"/>
      <c r="CE210" s="18"/>
      <c r="CF210" s="18"/>
      <c r="CG210" s="18"/>
      <c r="CH210" s="18"/>
      <c r="CI210" s="18"/>
      <c r="CJ210" s="18"/>
      <c r="CK210" s="18"/>
      <c r="CL210" s="18"/>
      <c r="CM210" s="18"/>
      <c r="CN210" s="18"/>
      <c r="CO210" s="18"/>
      <c r="CP210" s="18"/>
      <c r="CQ210" s="18"/>
      <c r="CR210" s="18"/>
      <c r="CS210" s="18"/>
      <c r="CT210" s="18"/>
      <c r="CU210" s="18"/>
      <c r="CV210" s="18"/>
      <c r="CW210" s="18"/>
      <c r="CX210" s="18"/>
      <c r="CY210" s="18"/>
      <c r="CZ210" s="18"/>
      <c r="DA210" s="18"/>
      <c r="DB210" s="18"/>
      <c r="DC210" s="18"/>
      <c r="DD210" s="18"/>
      <c r="DE210" s="18"/>
      <c r="DF210" s="18"/>
      <c r="DG210" s="18"/>
      <c r="DH210" s="18"/>
      <c r="DI210" s="18"/>
      <c r="DJ210" s="18"/>
      <c r="DK210" s="18"/>
      <c r="DL210" s="18"/>
      <c r="DM210" s="18"/>
      <c r="DN210" s="18"/>
      <c r="DO210" s="18"/>
      <c r="DP210" s="18"/>
      <c r="DQ210" s="18"/>
      <c r="DR210" s="18"/>
      <c r="DS210" s="18"/>
      <c r="DT210" s="18"/>
      <c r="DU210" s="18"/>
      <c r="DV210" s="18"/>
      <c r="DW210" s="18"/>
      <c r="DX210" s="18"/>
      <c r="DY210" s="18"/>
      <c r="DZ210" s="18"/>
      <c r="EA210" s="18"/>
      <c r="EB210" s="18"/>
      <c r="EC210" s="18"/>
      <c r="ED210" s="18"/>
      <c r="EE210" s="18"/>
      <c r="EF210" s="18"/>
      <c r="EG210" s="18"/>
      <c r="EH210" s="18"/>
      <c r="EI210" s="18"/>
      <c r="EJ210" s="18"/>
      <c r="EK210" s="18"/>
      <c r="EL210" s="18"/>
      <c r="EM210" s="18"/>
      <c r="EN210" s="18"/>
      <c r="EO210" s="18"/>
      <c r="EP210" s="18"/>
      <c r="EQ210" s="18"/>
      <c r="ER210" s="18"/>
      <c r="ES210" s="18"/>
      <c r="ET210" s="18"/>
      <c r="EU210" s="18"/>
      <c r="EV210" s="18"/>
      <c r="EW210" s="18"/>
      <c r="EX210" s="18"/>
      <c r="EY210" s="18"/>
      <c r="EZ210" s="18"/>
      <c r="FA210" s="18"/>
      <c r="FB210" s="18"/>
      <c r="FC210" s="18"/>
      <c r="FD210" s="18"/>
      <c r="FE210" s="18"/>
      <c r="FF210" s="18"/>
      <c r="FG210" s="18"/>
      <c r="FH210" s="18"/>
      <c r="FI210" s="18"/>
      <c r="FJ210" s="18"/>
      <c r="FK210" s="18"/>
      <c r="FL210" s="18"/>
      <c r="FM210" s="18"/>
      <c r="FN210" s="18"/>
      <c r="FO210" s="18"/>
      <c r="FP210" s="18"/>
      <c r="FQ210" s="18"/>
      <c r="FR210" s="18"/>
      <c r="FS210" s="18"/>
      <c r="FT210" s="18"/>
      <c r="FU210" s="18"/>
      <c r="FV210" s="18"/>
      <c r="FW210" s="18"/>
      <c r="FX210" s="18"/>
      <c r="FY210" s="18"/>
      <c r="FZ210" s="18"/>
      <c r="GA210" s="18"/>
      <c r="GB210" s="18"/>
      <c r="GC210" s="18"/>
      <c r="GD210" s="18"/>
      <c r="GE210" s="18"/>
      <c r="GF210" s="18"/>
      <c r="GG210" s="18"/>
      <c r="GH210" s="18"/>
      <c r="GI210" s="18"/>
      <c r="GJ210" s="18"/>
      <c r="GK210" s="18"/>
      <c r="GL210" s="18"/>
      <c r="GM210" s="18"/>
      <c r="GN210" s="18"/>
      <c r="GO210" s="18"/>
      <c r="GP210" s="18"/>
      <c r="GQ210" s="18"/>
      <c r="GR210" s="18"/>
      <c r="GS210" s="18"/>
      <c r="GT210" s="18"/>
      <c r="GU210" s="18"/>
      <c r="GV210" s="18"/>
      <c r="GW210" s="18"/>
      <c r="GX210" s="18"/>
      <c r="GY210" s="18"/>
      <c r="GZ210" s="18"/>
      <c r="HA210" s="18"/>
      <c r="HB210" s="18"/>
      <c r="HC210" s="18"/>
      <c r="HD210" s="18"/>
      <c r="HE210" s="18"/>
      <c r="HF210" s="18"/>
      <c r="HG210" s="18"/>
      <c r="HH210" s="18"/>
      <c r="HI210" s="18"/>
      <c r="HJ210" s="18"/>
      <c r="HK210" s="18"/>
      <c r="HL210" s="18"/>
      <c r="HM210" s="18"/>
      <c r="HN210" s="18"/>
      <c r="HO210" s="18"/>
      <c r="HP210" s="18"/>
      <c r="HQ210" s="18"/>
      <c r="HR210" s="18"/>
    </row>
    <row r="211" spans="1:226" s="75" customFormat="1" ht="66">
      <c r="A211" s="293"/>
      <c r="B211" s="297"/>
      <c r="C211" s="297"/>
      <c r="D211" s="307"/>
      <c r="E211" s="308"/>
      <c r="F211" s="340"/>
      <c r="G211" s="342"/>
      <c r="H211" s="223" t="s">
        <v>16</v>
      </c>
      <c r="I211" s="224" t="s">
        <v>259</v>
      </c>
      <c r="J211" s="225" t="s">
        <v>17</v>
      </c>
      <c r="K211" s="223" t="s">
        <v>264</v>
      </c>
      <c r="L211" s="223" t="s">
        <v>265</v>
      </c>
      <c r="M211" s="226" t="s">
        <v>262</v>
      </c>
      <c r="N211" s="226" t="s">
        <v>263</v>
      </c>
      <c r="O211" s="227" t="s">
        <v>17</v>
      </c>
      <c r="P211" s="304"/>
      <c r="Q211" s="315"/>
      <c r="R211" s="228" t="s">
        <v>18</v>
      </c>
      <c r="S211" s="227" t="s">
        <v>17</v>
      </c>
      <c r="T211" s="266"/>
      <c r="U211" s="237"/>
      <c r="V211" s="237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18"/>
      <c r="BO211" s="18"/>
      <c r="BP211" s="18"/>
      <c r="BQ211" s="18"/>
      <c r="BR211" s="18"/>
      <c r="BS211" s="18"/>
      <c r="BT211" s="18"/>
      <c r="BU211" s="18"/>
      <c r="BV211" s="18"/>
      <c r="BW211" s="18"/>
      <c r="BX211" s="18"/>
      <c r="BY211" s="18"/>
      <c r="BZ211" s="18"/>
      <c r="CA211" s="18"/>
      <c r="CB211" s="18"/>
      <c r="CC211" s="18"/>
      <c r="CD211" s="18"/>
      <c r="CE211" s="18"/>
      <c r="CF211" s="18"/>
      <c r="CG211" s="18"/>
      <c r="CH211" s="18"/>
      <c r="CI211" s="18"/>
      <c r="CJ211" s="18"/>
      <c r="CK211" s="18"/>
      <c r="CL211" s="18"/>
      <c r="CM211" s="18"/>
      <c r="CN211" s="18"/>
      <c r="CO211" s="18"/>
      <c r="CP211" s="18"/>
      <c r="CQ211" s="18"/>
      <c r="CR211" s="18"/>
      <c r="CS211" s="18"/>
      <c r="CT211" s="18"/>
      <c r="CU211" s="18"/>
      <c r="CV211" s="18"/>
      <c r="CW211" s="18"/>
      <c r="CX211" s="18"/>
      <c r="CY211" s="18"/>
      <c r="CZ211" s="18"/>
      <c r="DA211" s="18"/>
      <c r="DB211" s="18"/>
      <c r="DC211" s="18"/>
      <c r="DD211" s="18"/>
      <c r="DE211" s="18"/>
      <c r="DF211" s="18"/>
      <c r="DG211" s="18"/>
      <c r="DH211" s="18"/>
      <c r="DI211" s="18"/>
      <c r="DJ211" s="18"/>
      <c r="DK211" s="18"/>
      <c r="DL211" s="18"/>
      <c r="DM211" s="18"/>
      <c r="DN211" s="18"/>
      <c r="DO211" s="18"/>
      <c r="DP211" s="18"/>
      <c r="DQ211" s="18"/>
      <c r="DR211" s="18"/>
      <c r="DS211" s="18"/>
      <c r="DT211" s="18"/>
      <c r="DU211" s="18"/>
      <c r="DV211" s="18"/>
      <c r="DW211" s="18"/>
      <c r="DX211" s="18"/>
      <c r="DY211" s="18"/>
      <c r="DZ211" s="18"/>
      <c r="EA211" s="18"/>
      <c r="EB211" s="18"/>
      <c r="EC211" s="18"/>
      <c r="ED211" s="18"/>
      <c r="EE211" s="18"/>
      <c r="EF211" s="18"/>
      <c r="EG211" s="18"/>
      <c r="EH211" s="18"/>
      <c r="EI211" s="18"/>
      <c r="EJ211" s="18"/>
      <c r="EK211" s="18"/>
      <c r="EL211" s="18"/>
      <c r="EM211" s="18"/>
      <c r="EN211" s="18"/>
      <c r="EO211" s="18"/>
      <c r="EP211" s="18"/>
      <c r="EQ211" s="18"/>
      <c r="ER211" s="18"/>
      <c r="ES211" s="18"/>
      <c r="ET211" s="18"/>
      <c r="EU211" s="18"/>
      <c r="EV211" s="18"/>
      <c r="EW211" s="18"/>
      <c r="EX211" s="18"/>
      <c r="EY211" s="18"/>
      <c r="EZ211" s="18"/>
      <c r="FA211" s="18"/>
      <c r="FB211" s="18"/>
      <c r="FC211" s="18"/>
      <c r="FD211" s="18"/>
      <c r="FE211" s="18"/>
      <c r="FF211" s="18"/>
      <c r="FG211" s="18"/>
      <c r="FH211" s="18"/>
      <c r="FI211" s="18"/>
      <c r="FJ211" s="18"/>
      <c r="FK211" s="18"/>
      <c r="FL211" s="18"/>
      <c r="FM211" s="18"/>
      <c r="FN211" s="18"/>
      <c r="FO211" s="18"/>
      <c r="FP211" s="18"/>
      <c r="FQ211" s="18"/>
      <c r="FR211" s="18"/>
      <c r="FS211" s="18"/>
      <c r="FT211" s="18"/>
      <c r="FU211" s="18"/>
      <c r="FV211" s="18"/>
      <c r="FW211" s="18"/>
      <c r="FX211" s="18"/>
      <c r="FY211" s="18"/>
      <c r="FZ211" s="18"/>
      <c r="GA211" s="18"/>
      <c r="GB211" s="18"/>
      <c r="GC211" s="18"/>
      <c r="GD211" s="18"/>
      <c r="GE211" s="18"/>
      <c r="GF211" s="18"/>
      <c r="GG211" s="18"/>
      <c r="GH211" s="18"/>
      <c r="GI211" s="18"/>
      <c r="GJ211" s="18"/>
      <c r="GK211" s="18"/>
      <c r="GL211" s="18"/>
      <c r="GM211" s="18"/>
      <c r="GN211" s="18"/>
      <c r="GO211" s="18"/>
      <c r="GP211" s="18"/>
      <c r="GQ211" s="18"/>
      <c r="GR211" s="18"/>
      <c r="GS211" s="18"/>
      <c r="GT211" s="18"/>
      <c r="GU211" s="18"/>
      <c r="GV211" s="18"/>
      <c r="GW211" s="18"/>
      <c r="GX211" s="18"/>
      <c r="GY211" s="18"/>
      <c r="GZ211" s="18"/>
      <c r="HA211" s="18"/>
      <c r="HB211" s="18"/>
      <c r="HC211" s="18"/>
      <c r="HD211" s="18"/>
      <c r="HE211" s="18"/>
      <c r="HF211" s="18"/>
      <c r="HG211" s="18"/>
      <c r="HH211" s="18"/>
      <c r="HI211" s="18"/>
      <c r="HJ211" s="18"/>
      <c r="HK211" s="18"/>
      <c r="HL211" s="18"/>
      <c r="HM211" s="18"/>
      <c r="HN211" s="18"/>
      <c r="HO211" s="18"/>
      <c r="HP211" s="18"/>
      <c r="HQ211" s="18"/>
      <c r="HR211" s="18"/>
    </row>
    <row r="212" spans="1:226" s="84" customFormat="1" ht="22.5">
      <c r="A212" s="137">
        <v>1</v>
      </c>
      <c r="B212" s="334" t="s">
        <v>19</v>
      </c>
      <c r="C212" s="176">
        <v>2</v>
      </c>
      <c r="D212" s="188" t="s">
        <v>192</v>
      </c>
      <c r="E212" s="103" t="s">
        <v>188</v>
      </c>
      <c r="F212" s="189" t="s">
        <v>48</v>
      </c>
      <c r="G212" s="165" t="s">
        <v>26</v>
      </c>
      <c r="H212" s="165">
        <v>30</v>
      </c>
      <c r="I212" s="101">
        <v>30</v>
      </c>
      <c r="J212" s="165">
        <v>0</v>
      </c>
      <c r="K212" s="165"/>
      <c r="L212" s="165"/>
      <c r="M212" s="165">
        <v>30</v>
      </c>
      <c r="N212" s="165"/>
      <c r="O212" s="165">
        <v>0</v>
      </c>
      <c r="P212" s="165">
        <v>1</v>
      </c>
      <c r="Q212" s="165">
        <v>1</v>
      </c>
      <c r="R212" s="165">
        <v>1</v>
      </c>
      <c r="S212" s="165">
        <v>0</v>
      </c>
      <c r="T212" s="178"/>
      <c r="U212" s="58"/>
      <c r="V212" s="58"/>
    </row>
    <row r="213" spans="1:226" s="84" customFormat="1" ht="22.5">
      <c r="A213" s="137">
        <v>2</v>
      </c>
      <c r="B213" s="335"/>
      <c r="C213" s="176">
        <v>2</v>
      </c>
      <c r="D213" s="188" t="s">
        <v>193</v>
      </c>
      <c r="E213" s="168" t="s">
        <v>187</v>
      </c>
      <c r="F213" s="189" t="s">
        <v>48</v>
      </c>
      <c r="G213" s="165" t="s">
        <v>26</v>
      </c>
      <c r="H213" s="165">
        <v>30</v>
      </c>
      <c r="I213" s="101">
        <v>30</v>
      </c>
      <c r="J213" s="165">
        <v>0</v>
      </c>
      <c r="K213" s="165"/>
      <c r="L213" s="165"/>
      <c r="M213" s="165">
        <v>30</v>
      </c>
      <c r="N213" s="165"/>
      <c r="O213" s="165">
        <v>0</v>
      </c>
      <c r="P213" s="165">
        <v>1</v>
      </c>
      <c r="Q213" s="165">
        <v>1</v>
      </c>
      <c r="R213" s="165">
        <v>1</v>
      </c>
      <c r="S213" s="165">
        <v>0</v>
      </c>
      <c r="T213" s="178"/>
      <c r="U213" s="58"/>
      <c r="V213" s="58"/>
    </row>
    <row r="214" spans="1:226" ht="14.25" customHeight="1">
      <c r="A214" s="267" t="s">
        <v>104</v>
      </c>
      <c r="B214" s="268"/>
      <c r="C214" s="268"/>
      <c r="D214" s="268"/>
      <c r="E214" s="268"/>
      <c r="F214" s="268"/>
      <c r="G214" s="269"/>
      <c r="H214" s="232">
        <f>SUM(H212:H213)</f>
        <v>60</v>
      </c>
      <c r="I214" s="232">
        <f t="shared" ref="I214:T214" si="11">SUM(I212:I213)</f>
        <v>60</v>
      </c>
      <c r="J214" s="232">
        <f t="shared" si="11"/>
        <v>0</v>
      </c>
      <c r="K214" s="232">
        <f t="shared" si="11"/>
        <v>0</v>
      </c>
      <c r="L214" s="232">
        <f t="shared" si="11"/>
        <v>0</v>
      </c>
      <c r="M214" s="232">
        <f t="shared" si="11"/>
        <v>60</v>
      </c>
      <c r="N214" s="232">
        <f t="shared" si="11"/>
        <v>0</v>
      </c>
      <c r="O214" s="232">
        <f t="shared" si="11"/>
        <v>0</v>
      </c>
      <c r="P214" s="232">
        <f t="shared" si="11"/>
        <v>2</v>
      </c>
      <c r="Q214" s="232">
        <f t="shared" si="11"/>
        <v>2</v>
      </c>
      <c r="R214" s="232">
        <f t="shared" si="11"/>
        <v>2</v>
      </c>
      <c r="S214" s="232">
        <f t="shared" si="11"/>
        <v>0</v>
      </c>
      <c r="T214" s="232">
        <f t="shared" si="11"/>
        <v>0</v>
      </c>
      <c r="U214" s="58"/>
      <c r="V214" s="58"/>
    </row>
    <row r="215" spans="1:226">
      <c r="A215" s="9"/>
      <c r="B215" s="21"/>
      <c r="C215" s="21"/>
      <c r="D215" s="22"/>
      <c r="E215" s="23"/>
      <c r="F215" s="24"/>
      <c r="G215" s="7"/>
      <c r="H215" s="7"/>
      <c r="I215" s="49"/>
      <c r="J215" s="25"/>
      <c r="K215" s="25"/>
      <c r="L215" s="25"/>
      <c r="M215" s="26"/>
      <c r="N215" s="26"/>
      <c r="O215" s="26"/>
      <c r="P215" s="27"/>
      <c r="U215" s="58"/>
      <c r="V215" s="58"/>
    </row>
    <row r="216" spans="1:226">
      <c r="A216" s="264" t="s">
        <v>106</v>
      </c>
      <c r="B216" s="264"/>
      <c r="C216" s="264"/>
      <c r="D216" s="264"/>
      <c r="E216" s="264"/>
      <c r="F216" s="264"/>
      <c r="G216" s="264"/>
      <c r="H216" s="264"/>
      <c r="I216" s="264"/>
      <c r="J216" s="264"/>
      <c r="K216" s="264"/>
      <c r="L216" s="264"/>
      <c r="M216" s="264"/>
      <c r="N216" s="264"/>
      <c r="O216" s="264"/>
      <c r="P216" s="264"/>
      <c r="Q216" s="264"/>
      <c r="R216" s="264"/>
      <c r="S216" s="264"/>
      <c r="T216" s="264"/>
      <c r="U216" s="58"/>
      <c r="V216" s="58"/>
    </row>
    <row r="217" spans="1:226">
      <c r="A217" s="264" t="s">
        <v>107</v>
      </c>
      <c r="B217" s="264"/>
      <c r="C217" s="264"/>
      <c r="D217" s="264"/>
      <c r="E217" s="264"/>
      <c r="F217" s="264"/>
      <c r="G217" s="264"/>
      <c r="H217" s="264"/>
      <c r="I217" s="264"/>
      <c r="J217" s="264"/>
      <c r="K217" s="264"/>
      <c r="L217" s="264"/>
      <c r="M217" s="264"/>
      <c r="N217" s="264"/>
      <c r="O217" s="264"/>
      <c r="P217" s="264"/>
      <c r="Q217" s="264"/>
      <c r="R217" s="264"/>
      <c r="S217" s="264"/>
      <c r="T217" s="264"/>
      <c r="U217" s="58"/>
      <c r="V217" s="58"/>
    </row>
    <row r="218" spans="1:226" s="75" customFormat="1" ht="14.25" customHeight="1">
      <c r="A218" s="292" t="s">
        <v>3</v>
      </c>
      <c r="B218" s="296" t="s">
        <v>4</v>
      </c>
      <c r="C218" s="296" t="s">
        <v>5</v>
      </c>
      <c r="D218" s="305" t="s">
        <v>101</v>
      </c>
      <c r="E218" s="338" t="s">
        <v>102</v>
      </c>
      <c r="F218" s="339" t="s">
        <v>8</v>
      </c>
      <c r="G218" s="341" t="s">
        <v>9</v>
      </c>
      <c r="H218" s="341" t="s">
        <v>10</v>
      </c>
      <c r="I218" s="341"/>
      <c r="J218" s="341"/>
      <c r="K218" s="341"/>
      <c r="L218" s="341"/>
      <c r="M218" s="341"/>
      <c r="N218" s="341"/>
      <c r="O218" s="341"/>
      <c r="P218" s="338" t="s">
        <v>11</v>
      </c>
      <c r="Q218" s="338"/>
      <c r="R218" s="338"/>
      <c r="S218" s="338"/>
      <c r="T218" s="265" t="s">
        <v>185</v>
      </c>
      <c r="U218" s="237"/>
      <c r="V218" s="237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  <c r="BL218" s="18"/>
      <c r="BM218" s="18"/>
      <c r="BN218" s="18"/>
      <c r="BO218" s="18"/>
      <c r="BP218" s="18"/>
      <c r="BQ218" s="18"/>
      <c r="BR218" s="18"/>
      <c r="BS218" s="18"/>
      <c r="BT218" s="18"/>
      <c r="BU218" s="18"/>
      <c r="BV218" s="18"/>
      <c r="BW218" s="18"/>
      <c r="BX218" s="18"/>
      <c r="BY218" s="18"/>
      <c r="BZ218" s="18"/>
      <c r="CA218" s="18"/>
      <c r="CB218" s="18"/>
      <c r="CC218" s="18"/>
      <c r="CD218" s="18"/>
      <c r="CE218" s="18"/>
      <c r="CF218" s="18"/>
      <c r="CG218" s="18"/>
      <c r="CH218" s="18"/>
      <c r="CI218" s="18"/>
      <c r="CJ218" s="18"/>
      <c r="CK218" s="18"/>
      <c r="CL218" s="18"/>
      <c r="CM218" s="18"/>
      <c r="CN218" s="18"/>
      <c r="CO218" s="18"/>
      <c r="CP218" s="18"/>
      <c r="CQ218" s="18"/>
      <c r="CR218" s="18"/>
      <c r="CS218" s="18"/>
      <c r="CT218" s="18"/>
      <c r="CU218" s="18"/>
      <c r="CV218" s="18"/>
      <c r="CW218" s="18"/>
      <c r="CX218" s="18"/>
      <c r="CY218" s="18"/>
      <c r="CZ218" s="18"/>
      <c r="DA218" s="18"/>
      <c r="DB218" s="18"/>
      <c r="DC218" s="18"/>
      <c r="DD218" s="18"/>
      <c r="DE218" s="18"/>
      <c r="DF218" s="18"/>
      <c r="DG218" s="18"/>
      <c r="DH218" s="18"/>
      <c r="DI218" s="18"/>
      <c r="DJ218" s="18"/>
      <c r="DK218" s="18"/>
      <c r="DL218" s="18"/>
      <c r="DM218" s="18"/>
      <c r="DN218" s="18"/>
      <c r="DO218" s="18"/>
      <c r="DP218" s="18"/>
      <c r="DQ218" s="18"/>
      <c r="DR218" s="18"/>
      <c r="DS218" s="18"/>
      <c r="DT218" s="18"/>
      <c r="DU218" s="18"/>
      <c r="DV218" s="18"/>
      <c r="DW218" s="18"/>
      <c r="DX218" s="18"/>
      <c r="DY218" s="18"/>
      <c r="DZ218" s="18"/>
      <c r="EA218" s="18"/>
      <c r="EB218" s="18"/>
      <c r="EC218" s="18"/>
      <c r="ED218" s="18"/>
      <c r="EE218" s="18"/>
      <c r="EF218" s="18"/>
      <c r="EG218" s="18"/>
      <c r="EH218" s="18"/>
      <c r="EI218" s="18"/>
      <c r="EJ218" s="18"/>
      <c r="EK218" s="18"/>
      <c r="EL218" s="18"/>
      <c r="EM218" s="18"/>
      <c r="EN218" s="18"/>
      <c r="EO218" s="18"/>
      <c r="EP218" s="18"/>
      <c r="EQ218" s="18"/>
      <c r="ER218" s="18"/>
      <c r="ES218" s="18"/>
      <c r="ET218" s="18"/>
      <c r="EU218" s="18"/>
      <c r="EV218" s="18"/>
      <c r="EW218" s="18"/>
      <c r="EX218" s="18"/>
      <c r="EY218" s="18"/>
      <c r="EZ218" s="18"/>
      <c r="FA218" s="18"/>
      <c r="FB218" s="18"/>
      <c r="FC218" s="18"/>
      <c r="FD218" s="18"/>
      <c r="FE218" s="18"/>
      <c r="FF218" s="18"/>
      <c r="FG218" s="18"/>
      <c r="FH218" s="18"/>
      <c r="FI218" s="18"/>
      <c r="FJ218" s="18"/>
      <c r="FK218" s="18"/>
      <c r="FL218" s="18"/>
      <c r="FM218" s="18"/>
      <c r="FN218" s="18"/>
      <c r="FO218" s="18"/>
      <c r="FP218" s="18"/>
      <c r="FQ218" s="18"/>
      <c r="FR218" s="18"/>
      <c r="FS218" s="18"/>
      <c r="FT218" s="18"/>
      <c r="FU218" s="18"/>
      <c r="FV218" s="18"/>
      <c r="FW218" s="18"/>
      <c r="FX218" s="18"/>
      <c r="FY218" s="18"/>
      <c r="FZ218" s="18"/>
      <c r="GA218" s="18"/>
      <c r="GB218" s="18"/>
      <c r="GC218" s="18"/>
      <c r="GD218" s="18"/>
      <c r="GE218" s="18"/>
      <c r="GF218" s="18"/>
      <c r="GG218" s="18"/>
      <c r="GH218" s="18"/>
      <c r="GI218" s="18"/>
      <c r="GJ218" s="18"/>
      <c r="GK218" s="18"/>
      <c r="GL218" s="18"/>
      <c r="GM218" s="18"/>
      <c r="GN218" s="18"/>
      <c r="GO218" s="18"/>
      <c r="GP218" s="18"/>
      <c r="GQ218" s="18"/>
      <c r="GR218" s="18"/>
      <c r="GS218" s="18"/>
      <c r="GT218" s="18"/>
      <c r="GU218" s="18"/>
      <c r="GV218" s="18"/>
      <c r="GW218" s="18"/>
      <c r="GX218" s="18"/>
      <c r="GY218" s="18"/>
      <c r="GZ218" s="18"/>
      <c r="HA218" s="18"/>
      <c r="HB218" s="18"/>
      <c r="HC218" s="18"/>
      <c r="HD218" s="18"/>
      <c r="HE218" s="18"/>
      <c r="HF218" s="18"/>
      <c r="HG218" s="18"/>
      <c r="HH218" s="18"/>
      <c r="HI218" s="18"/>
      <c r="HJ218" s="18"/>
      <c r="HK218" s="18"/>
      <c r="HL218" s="18"/>
      <c r="HM218" s="18"/>
      <c r="HN218" s="18"/>
      <c r="HO218" s="18"/>
      <c r="HP218" s="18"/>
      <c r="HQ218" s="18"/>
      <c r="HR218" s="18"/>
    </row>
    <row r="219" spans="1:226" s="75" customFormat="1" ht="14.25" customHeight="1">
      <c r="A219" s="293"/>
      <c r="B219" s="297"/>
      <c r="C219" s="297"/>
      <c r="D219" s="306"/>
      <c r="E219" s="308"/>
      <c r="F219" s="340"/>
      <c r="G219" s="342"/>
      <c r="H219" s="342" t="s">
        <v>12</v>
      </c>
      <c r="I219" s="342"/>
      <c r="J219" s="342"/>
      <c r="K219" s="303" t="s">
        <v>13</v>
      </c>
      <c r="L219" s="303"/>
      <c r="M219" s="303"/>
      <c r="N219" s="303"/>
      <c r="O219" s="303"/>
      <c r="P219" s="304" t="s">
        <v>103</v>
      </c>
      <c r="Q219" s="315" t="s">
        <v>12</v>
      </c>
      <c r="R219" s="308" t="s">
        <v>13</v>
      </c>
      <c r="S219" s="308"/>
      <c r="T219" s="266"/>
      <c r="U219" s="237"/>
      <c r="V219" s="237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8"/>
      <c r="BB219" s="18"/>
      <c r="BC219" s="18"/>
      <c r="BD219" s="18"/>
      <c r="BE219" s="18"/>
      <c r="BF219" s="18"/>
      <c r="BG219" s="18"/>
      <c r="BH219" s="18"/>
      <c r="BI219" s="18"/>
      <c r="BJ219" s="18"/>
      <c r="BK219" s="18"/>
      <c r="BL219" s="18"/>
      <c r="BM219" s="18"/>
      <c r="BN219" s="18"/>
      <c r="BO219" s="18"/>
      <c r="BP219" s="18"/>
      <c r="BQ219" s="18"/>
      <c r="BR219" s="18"/>
      <c r="BS219" s="18"/>
      <c r="BT219" s="18"/>
      <c r="BU219" s="18"/>
      <c r="BV219" s="18"/>
      <c r="BW219" s="18"/>
      <c r="BX219" s="18"/>
      <c r="BY219" s="18"/>
      <c r="BZ219" s="18"/>
      <c r="CA219" s="18"/>
      <c r="CB219" s="18"/>
      <c r="CC219" s="18"/>
      <c r="CD219" s="18"/>
      <c r="CE219" s="18"/>
      <c r="CF219" s="18"/>
      <c r="CG219" s="18"/>
      <c r="CH219" s="18"/>
      <c r="CI219" s="18"/>
      <c r="CJ219" s="18"/>
      <c r="CK219" s="18"/>
      <c r="CL219" s="18"/>
      <c r="CM219" s="18"/>
      <c r="CN219" s="18"/>
      <c r="CO219" s="18"/>
      <c r="CP219" s="18"/>
      <c r="CQ219" s="18"/>
      <c r="CR219" s="18"/>
      <c r="CS219" s="18"/>
      <c r="CT219" s="18"/>
      <c r="CU219" s="18"/>
      <c r="CV219" s="18"/>
      <c r="CW219" s="18"/>
      <c r="CX219" s="18"/>
      <c r="CY219" s="18"/>
      <c r="CZ219" s="18"/>
      <c r="DA219" s="18"/>
      <c r="DB219" s="18"/>
      <c r="DC219" s="18"/>
      <c r="DD219" s="18"/>
      <c r="DE219" s="18"/>
      <c r="DF219" s="18"/>
      <c r="DG219" s="18"/>
      <c r="DH219" s="18"/>
      <c r="DI219" s="18"/>
      <c r="DJ219" s="18"/>
      <c r="DK219" s="18"/>
      <c r="DL219" s="18"/>
      <c r="DM219" s="18"/>
      <c r="DN219" s="18"/>
      <c r="DO219" s="18"/>
      <c r="DP219" s="18"/>
      <c r="DQ219" s="18"/>
      <c r="DR219" s="18"/>
      <c r="DS219" s="18"/>
      <c r="DT219" s="18"/>
      <c r="DU219" s="18"/>
      <c r="DV219" s="18"/>
      <c r="DW219" s="18"/>
      <c r="DX219" s="18"/>
      <c r="DY219" s="18"/>
      <c r="DZ219" s="18"/>
      <c r="EA219" s="18"/>
      <c r="EB219" s="18"/>
      <c r="EC219" s="18"/>
      <c r="ED219" s="18"/>
      <c r="EE219" s="18"/>
      <c r="EF219" s="18"/>
      <c r="EG219" s="18"/>
      <c r="EH219" s="18"/>
      <c r="EI219" s="18"/>
      <c r="EJ219" s="18"/>
      <c r="EK219" s="18"/>
      <c r="EL219" s="18"/>
      <c r="EM219" s="18"/>
      <c r="EN219" s="18"/>
      <c r="EO219" s="18"/>
      <c r="EP219" s="18"/>
      <c r="EQ219" s="18"/>
      <c r="ER219" s="18"/>
      <c r="ES219" s="18"/>
      <c r="ET219" s="18"/>
      <c r="EU219" s="18"/>
      <c r="EV219" s="18"/>
      <c r="EW219" s="18"/>
      <c r="EX219" s="18"/>
      <c r="EY219" s="18"/>
      <c r="EZ219" s="18"/>
      <c r="FA219" s="18"/>
      <c r="FB219" s="18"/>
      <c r="FC219" s="18"/>
      <c r="FD219" s="18"/>
      <c r="FE219" s="18"/>
      <c r="FF219" s="18"/>
      <c r="FG219" s="18"/>
      <c r="FH219" s="18"/>
      <c r="FI219" s="18"/>
      <c r="FJ219" s="18"/>
      <c r="FK219" s="18"/>
      <c r="FL219" s="18"/>
      <c r="FM219" s="18"/>
      <c r="FN219" s="18"/>
      <c r="FO219" s="18"/>
      <c r="FP219" s="18"/>
      <c r="FQ219" s="18"/>
      <c r="FR219" s="18"/>
      <c r="FS219" s="18"/>
      <c r="FT219" s="18"/>
      <c r="FU219" s="18"/>
      <c r="FV219" s="18"/>
      <c r="FW219" s="18"/>
      <c r="FX219" s="18"/>
      <c r="FY219" s="18"/>
      <c r="FZ219" s="18"/>
      <c r="GA219" s="18"/>
      <c r="GB219" s="18"/>
      <c r="GC219" s="18"/>
      <c r="GD219" s="18"/>
      <c r="GE219" s="18"/>
      <c r="GF219" s="18"/>
      <c r="GG219" s="18"/>
      <c r="GH219" s="18"/>
      <c r="GI219" s="18"/>
      <c r="GJ219" s="18"/>
      <c r="GK219" s="18"/>
      <c r="GL219" s="18"/>
      <c r="GM219" s="18"/>
      <c r="GN219" s="18"/>
      <c r="GO219" s="18"/>
      <c r="GP219" s="18"/>
      <c r="GQ219" s="18"/>
      <c r="GR219" s="18"/>
      <c r="GS219" s="18"/>
      <c r="GT219" s="18"/>
      <c r="GU219" s="18"/>
      <c r="GV219" s="18"/>
      <c r="GW219" s="18"/>
      <c r="GX219" s="18"/>
      <c r="GY219" s="18"/>
      <c r="GZ219" s="18"/>
      <c r="HA219" s="18"/>
      <c r="HB219" s="18"/>
      <c r="HC219" s="18"/>
      <c r="HD219" s="18"/>
      <c r="HE219" s="18"/>
      <c r="HF219" s="18"/>
      <c r="HG219" s="18"/>
      <c r="HH219" s="18"/>
      <c r="HI219" s="18"/>
      <c r="HJ219" s="18"/>
      <c r="HK219" s="18"/>
      <c r="HL219" s="18"/>
      <c r="HM219" s="18"/>
      <c r="HN219" s="18"/>
      <c r="HO219" s="18"/>
      <c r="HP219" s="18"/>
      <c r="HQ219" s="18"/>
      <c r="HR219" s="18"/>
    </row>
    <row r="220" spans="1:226" s="75" customFormat="1" ht="66">
      <c r="A220" s="293"/>
      <c r="B220" s="297"/>
      <c r="C220" s="297"/>
      <c r="D220" s="307"/>
      <c r="E220" s="308"/>
      <c r="F220" s="340"/>
      <c r="G220" s="342"/>
      <c r="H220" s="223" t="s">
        <v>16</v>
      </c>
      <c r="I220" s="224" t="s">
        <v>259</v>
      </c>
      <c r="J220" s="225" t="s">
        <v>17</v>
      </c>
      <c r="K220" s="223" t="s">
        <v>264</v>
      </c>
      <c r="L220" s="223" t="s">
        <v>265</v>
      </c>
      <c r="M220" s="226" t="s">
        <v>262</v>
      </c>
      <c r="N220" s="226" t="s">
        <v>263</v>
      </c>
      <c r="O220" s="227" t="s">
        <v>17</v>
      </c>
      <c r="P220" s="304"/>
      <c r="Q220" s="315"/>
      <c r="R220" s="228" t="s">
        <v>18</v>
      </c>
      <c r="S220" s="227" t="s">
        <v>17</v>
      </c>
      <c r="T220" s="266"/>
      <c r="U220" s="237"/>
      <c r="V220" s="237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  <c r="BI220" s="18"/>
      <c r="BJ220" s="18"/>
      <c r="BK220" s="18"/>
      <c r="BL220" s="18"/>
      <c r="BM220" s="18"/>
      <c r="BN220" s="18"/>
      <c r="BO220" s="18"/>
      <c r="BP220" s="18"/>
      <c r="BQ220" s="18"/>
      <c r="BR220" s="18"/>
      <c r="BS220" s="18"/>
      <c r="BT220" s="18"/>
      <c r="BU220" s="18"/>
      <c r="BV220" s="18"/>
      <c r="BW220" s="18"/>
      <c r="BX220" s="18"/>
      <c r="BY220" s="18"/>
      <c r="BZ220" s="18"/>
      <c r="CA220" s="18"/>
      <c r="CB220" s="18"/>
      <c r="CC220" s="18"/>
      <c r="CD220" s="18"/>
      <c r="CE220" s="18"/>
      <c r="CF220" s="18"/>
      <c r="CG220" s="18"/>
      <c r="CH220" s="18"/>
      <c r="CI220" s="18"/>
      <c r="CJ220" s="18"/>
      <c r="CK220" s="18"/>
      <c r="CL220" s="18"/>
      <c r="CM220" s="18"/>
      <c r="CN220" s="18"/>
      <c r="CO220" s="18"/>
      <c r="CP220" s="18"/>
      <c r="CQ220" s="18"/>
      <c r="CR220" s="18"/>
      <c r="CS220" s="18"/>
      <c r="CT220" s="18"/>
      <c r="CU220" s="18"/>
      <c r="CV220" s="18"/>
      <c r="CW220" s="18"/>
      <c r="CX220" s="18"/>
      <c r="CY220" s="18"/>
      <c r="CZ220" s="18"/>
      <c r="DA220" s="18"/>
      <c r="DB220" s="18"/>
      <c r="DC220" s="18"/>
      <c r="DD220" s="18"/>
      <c r="DE220" s="18"/>
      <c r="DF220" s="18"/>
      <c r="DG220" s="18"/>
      <c r="DH220" s="18"/>
      <c r="DI220" s="18"/>
      <c r="DJ220" s="18"/>
      <c r="DK220" s="18"/>
      <c r="DL220" s="18"/>
      <c r="DM220" s="18"/>
      <c r="DN220" s="18"/>
      <c r="DO220" s="18"/>
      <c r="DP220" s="18"/>
      <c r="DQ220" s="18"/>
      <c r="DR220" s="18"/>
      <c r="DS220" s="18"/>
      <c r="DT220" s="18"/>
      <c r="DU220" s="18"/>
      <c r="DV220" s="18"/>
      <c r="DW220" s="18"/>
      <c r="DX220" s="18"/>
      <c r="DY220" s="18"/>
      <c r="DZ220" s="18"/>
      <c r="EA220" s="18"/>
      <c r="EB220" s="18"/>
      <c r="EC220" s="18"/>
      <c r="ED220" s="18"/>
      <c r="EE220" s="18"/>
      <c r="EF220" s="18"/>
      <c r="EG220" s="18"/>
      <c r="EH220" s="18"/>
      <c r="EI220" s="18"/>
      <c r="EJ220" s="18"/>
      <c r="EK220" s="18"/>
      <c r="EL220" s="18"/>
      <c r="EM220" s="18"/>
      <c r="EN220" s="18"/>
      <c r="EO220" s="18"/>
      <c r="EP220" s="18"/>
      <c r="EQ220" s="18"/>
      <c r="ER220" s="18"/>
      <c r="ES220" s="18"/>
      <c r="ET220" s="18"/>
      <c r="EU220" s="18"/>
      <c r="EV220" s="18"/>
      <c r="EW220" s="18"/>
      <c r="EX220" s="18"/>
      <c r="EY220" s="18"/>
      <c r="EZ220" s="18"/>
      <c r="FA220" s="18"/>
      <c r="FB220" s="18"/>
      <c r="FC220" s="18"/>
      <c r="FD220" s="18"/>
      <c r="FE220" s="18"/>
      <c r="FF220" s="18"/>
      <c r="FG220" s="18"/>
      <c r="FH220" s="18"/>
      <c r="FI220" s="18"/>
      <c r="FJ220" s="18"/>
      <c r="FK220" s="18"/>
      <c r="FL220" s="18"/>
      <c r="FM220" s="18"/>
      <c r="FN220" s="18"/>
      <c r="FO220" s="18"/>
      <c r="FP220" s="18"/>
      <c r="FQ220" s="18"/>
      <c r="FR220" s="18"/>
      <c r="FS220" s="18"/>
      <c r="FT220" s="18"/>
      <c r="FU220" s="18"/>
      <c r="FV220" s="18"/>
      <c r="FW220" s="18"/>
      <c r="FX220" s="18"/>
      <c r="FY220" s="18"/>
      <c r="FZ220" s="18"/>
      <c r="GA220" s="18"/>
      <c r="GB220" s="18"/>
      <c r="GC220" s="18"/>
      <c r="GD220" s="18"/>
      <c r="GE220" s="18"/>
      <c r="GF220" s="18"/>
      <c r="GG220" s="18"/>
      <c r="GH220" s="18"/>
      <c r="GI220" s="18"/>
      <c r="GJ220" s="18"/>
      <c r="GK220" s="18"/>
      <c r="GL220" s="18"/>
      <c r="GM220" s="18"/>
      <c r="GN220" s="18"/>
      <c r="GO220" s="18"/>
      <c r="GP220" s="18"/>
      <c r="GQ220" s="18"/>
      <c r="GR220" s="18"/>
      <c r="GS220" s="18"/>
      <c r="GT220" s="18"/>
      <c r="GU220" s="18"/>
      <c r="GV220" s="18"/>
      <c r="GW220" s="18"/>
      <c r="GX220" s="18"/>
      <c r="GY220" s="18"/>
      <c r="GZ220" s="18"/>
      <c r="HA220" s="18"/>
      <c r="HB220" s="18"/>
      <c r="HC220" s="18"/>
      <c r="HD220" s="18"/>
      <c r="HE220" s="18"/>
      <c r="HF220" s="18"/>
      <c r="HG220" s="18"/>
      <c r="HH220" s="18"/>
      <c r="HI220" s="18"/>
      <c r="HJ220" s="18"/>
      <c r="HK220" s="18"/>
      <c r="HL220" s="18"/>
      <c r="HM220" s="18"/>
      <c r="HN220" s="18"/>
      <c r="HO220" s="18"/>
      <c r="HP220" s="18"/>
      <c r="HQ220" s="18"/>
      <c r="HR220" s="18"/>
    </row>
    <row r="221" spans="1:226">
      <c r="A221" s="348">
        <v>1</v>
      </c>
      <c r="B221" s="281" t="s">
        <v>19</v>
      </c>
      <c r="C221" s="176">
        <v>2</v>
      </c>
      <c r="D221" s="188" t="s">
        <v>151</v>
      </c>
      <c r="E221" s="350" t="s">
        <v>39</v>
      </c>
      <c r="F221" s="351" t="s">
        <v>40</v>
      </c>
      <c r="G221" s="165" t="s">
        <v>25</v>
      </c>
      <c r="H221" s="298">
        <v>30</v>
      </c>
      <c r="I221" s="101">
        <v>15</v>
      </c>
      <c r="J221" s="178">
        <v>50</v>
      </c>
      <c r="K221" s="178">
        <v>15</v>
      </c>
      <c r="L221" s="178"/>
      <c r="M221" s="178"/>
      <c r="N221" s="178"/>
      <c r="O221" s="178">
        <v>50</v>
      </c>
      <c r="P221" s="270">
        <v>6</v>
      </c>
      <c r="Q221" s="178">
        <v>3</v>
      </c>
      <c r="R221" s="178">
        <v>1</v>
      </c>
      <c r="S221" s="178">
        <v>2</v>
      </c>
      <c r="T221" s="178">
        <v>10</v>
      </c>
      <c r="U221" s="58"/>
      <c r="V221" s="58"/>
    </row>
    <row r="222" spans="1:226">
      <c r="A222" s="348"/>
      <c r="B222" s="281"/>
      <c r="C222" s="176">
        <v>2</v>
      </c>
      <c r="D222" s="188" t="s">
        <v>152</v>
      </c>
      <c r="E222" s="350"/>
      <c r="F222" s="351"/>
      <c r="G222" s="165" t="s">
        <v>26</v>
      </c>
      <c r="H222" s="298"/>
      <c r="I222" s="101">
        <v>15</v>
      </c>
      <c r="J222" s="178">
        <v>50</v>
      </c>
      <c r="K222" s="178"/>
      <c r="L222" s="178">
        <v>15</v>
      </c>
      <c r="M222" s="178"/>
      <c r="N222" s="178"/>
      <c r="O222" s="178">
        <v>50</v>
      </c>
      <c r="P222" s="270"/>
      <c r="Q222" s="178">
        <v>3</v>
      </c>
      <c r="R222" s="178">
        <v>1</v>
      </c>
      <c r="S222" s="178">
        <v>2</v>
      </c>
      <c r="T222" s="178">
        <v>10</v>
      </c>
      <c r="U222" s="58"/>
      <c r="V222" s="58"/>
    </row>
    <row r="223" spans="1:226">
      <c r="A223" s="36">
        <v>2</v>
      </c>
      <c r="B223" s="334" t="s">
        <v>52</v>
      </c>
      <c r="C223" s="229">
        <v>3</v>
      </c>
      <c r="D223" s="190" t="s">
        <v>197</v>
      </c>
      <c r="E223" s="313" t="s">
        <v>220</v>
      </c>
      <c r="F223" s="329" t="s">
        <v>40</v>
      </c>
      <c r="G223" s="199" t="s">
        <v>25</v>
      </c>
      <c r="H223" s="262">
        <v>20</v>
      </c>
      <c r="I223" s="166">
        <v>10</v>
      </c>
      <c r="J223" s="163">
        <v>30</v>
      </c>
      <c r="K223" s="163">
        <v>10</v>
      </c>
      <c r="L223" s="183"/>
      <c r="M223" s="163"/>
      <c r="N223" s="163"/>
      <c r="O223" s="163">
        <v>30</v>
      </c>
      <c r="P223" s="262">
        <v>3</v>
      </c>
      <c r="Q223" s="163">
        <v>2</v>
      </c>
      <c r="R223" s="163">
        <v>0.8</v>
      </c>
      <c r="S223" s="163">
        <v>1.2</v>
      </c>
      <c r="T223" s="180">
        <v>10</v>
      </c>
      <c r="U223" s="58"/>
      <c r="V223" s="58"/>
    </row>
    <row r="224" spans="1:226" s="84" customFormat="1" ht="12.75" customHeight="1">
      <c r="A224" s="346">
        <v>3</v>
      </c>
      <c r="B224" s="349"/>
      <c r="C224" s="229">
        <v>3</v>
      </c>
      <c r="D224" s="190" t="s">
        <v>217</v>
      </c>
      <c r="E224" s="314"/>
      <c r="F224" s="330"/>
      <c r="G224" s="199" t="s">
        <v>26</v>
      </c>
      <c r="H224" s="263"/>
      <c r="I224" s="166">
        <v>10</v>
      </c>
      <c r="J224" s="163">
        <v>15</v>
      </c>
      <c r="K224" s="163"/>
      <c r="L224" s="163">
        <v>10</v>
      </c>
      <c r="M224" s="163"/>
      <c r="N224" s="163"/>
      <c r="O224" s="163">
        <v>15</v>
      </c>
      <c r="P224" s="263"/>
      <c r="Q224" s="163">
        <v>1</v>
      </c>
      <c r="R224" s="163">
        <v>0.5</v>
      </c>
      <c r="S224" s="163">
        <v>0.5</v>
      </c>
      <c r="T224" s="180">
        <v>5</v>
      </c>
      <c r="U224" s="58"/>
      <c r="V224" s="58"/>
    </row>
    <row r="225" spans="1:226" s="84" customFormat="1">
      <c r="A225" s="347"/>
      <c r="B225" s="335"/>
      <c r="C225" s="229">
        <v>4</v>
      </c>
      <c r="D225" s="190" t="s">
        <v>199</v>
      </c>
      <c r="E225" s="195" t="s">
        <v>66</v>
      </c>
      <c r="F225" s="206" t="s">
        <v>40</v>
      </c>
      <c r="G225" s="113" t="s">
        <v>26</v>
      </c>
      <c r="H225" s="163">
        <v>30</v>
      </c>
      <c r="I225" s="101">
        <v>30</v>
      </c>
      <c r="J225" s="163">
        <v>20</v>
      </c>
      <c r="K225" s="163"/>
      <c r="L225" s="163">
        <v>30</v>
      </c>
      <c r="M225" s="163"/>
      <c r="N225" s="163"/>
      <c r="O225" s="163">
        <v>20</v>
      </c>
      <c r="P225" s="163">
        <v>2</v>
      </c>
      <c r="Q225" s="163">
        <v>2</v>
      </c>
      <c r="R225" s="163">
        <v>1.2</v>
      </c>
      <c r="S225" s="163">
        <v>0.8</v>
      </c>
      <c r="T225" s="180"/>
      <c r="U225" s="58"/>
      <c r="V225" s="58"/>
    </row>
    <row r="226" spans="1:226" ht="14.25" customHeight="1">
      <c r="A226" s="267" t="s">
        <v>104</v>
      </c>
      <c r="B226" s="268"/>
      <c r="C226" s="268"/>
      <c r="D226" s="268"/>
      <c r="E226" s="268"/>
      <c r="F226" s="268"/>
      <c r="G226" s="269"/>
      <c r="H226" s="232">
        <f>SUM(H221:H225)</f>
        <v>80</v>
      </c>
      <c r="I226" s="232">
        <f t="shared" ref="I226:T226" si="12">SUM(I221:I225)</f>
        <v>80</v>
      </c>
      <c r="J226" s="232">
        <f t="shared" si="12"/>
        <v>165</v>
      </c>
      <c r="K226" s="232">
        <f t="shared" si="12"/>
        <v>25</v>
      </c>
      <c r="L226" s="232">
        <f t="shared" si="12"/>
        <v>55</v>
      </c>
      <c r="M226" s="232">
        <f t="shared" si="12"/>
        <v>0</v>
      </c>
      <c r="N226" s="232">
        <f t="shared" si="12"/>
        <v>0</v>
      </c>
      <c r="O226" s="232">
        <f t="shared" si="12"/>
        <v>165</v>
      </c>
      <c r="P226" s="232">
        <f t="shared" si="12"/>
        <v>11</v>
      </c>
      <c r="Q226" s="232">
        <f t="shared" si="12"/>
        <v>11</v>
      </c>
      <c r="R226" s="232">
        <f t="shared" si="12"/>
        <v>4.5</v>
      </c>
      <c r="S226" s="232">
        <f t="shared" si="12"/>
        <v>6.5</v>
      </c>
      <c r="T226" s="232">
        <f t="shared" si="12"/>
        <v>35</v>
      </c>
      <c r="U226" s="58"/>
      <c r="V226" s="58"/>
    </row>
    <row r="227" spans="1:226">
      <c r="U227" s="58"/>
      <c r="V227" s="58"/>
    </row>
    <row r="228" spans="1:226">
      <c r="A228" s="264" t="s">
        <v>106</v>
      </c>
      <c r="B228" s="264"/>
      <c r="C228" s="264"/>
      <c r="D228" s="264"/>
      <c r="E228" s="264"/>
      <c r="F228" s="264"/>
      <c r="G228" s="264"/>
      <c r="H228" s="264"/>
      <c r="I228" s="264"/>
      <c r="J228" s="264"/>
      <c r="K228" s="264"/>
      <c r="L228" s="264"/>
      <c r="M228" s="264"/>
      <c r="N228" s="264"/>
      <c r="O228" s="264"/>
      <c r="P228" s="264"/>
      <c r="Q228" s="264"/>
      <c r="R228" s="264"/>
      <c r="S228" s="264"/>
      <c r="T228" s="264"/>
      <c r="U228" s="58"/>
      <c r="V228" s="58"/>
    </row>
    <row r="229" spans="1:226">
      <c r="A229" s="264" t="s">
        <v>108</v>
      </c>
      <c r="B229" s="264"/>
      <c r="C229" s="264"/>
      <c r="D229" s="264"/>
      <c r="E229" s="264"/>
      <c r="F229" s="264"/>
      <c r="G229" s="264"/>
      <c r="H229" s="264"/>
      <c r="I229" s="264"/>
      <c r="J229" s="264"/>
      <c r="K229" s="264"/>
      <c r="L229" s="264"/>
      <c r="M229" s="264"/>
      <c r="N229" s="264"/>
      <c r="O229" s="264"/>
      <c r="P229" s="264"/>
      <c r="Q229" s="264"/>
      <c r="R229" s="264"/>
      <c r="S229" s="264"/>
      <c r="T229" s="264"/>
      <c r="U229" s="58"/>
      <c r="V229" s="58"/>
    </row>
    <row r="230" spans="1:226" s="75" customFormat="1" ht="14.25" customHeight="1">
      <c r="A230" s="292" t="s">
        <v>3</v>
      </c>
      <c r="B230" s="296" t="s">
        <v>4</v>
      </c>
      <c r="C230" s="296" t="s">
        <v>5</v>
      </c>
      <c r="D230" s="305" t="s">
        <v>101</v>
      </c>
      <c r="E230" s="338" t="s">
        <v>102</v>
      </c>
      <c r="F230" s="339" t="s">
        <v>8</v>
      </c>
      <c r="G230" s="341" t="s">
        <v>9</v>
      </c>
      <c r="H230" s="341" t="s">
        <v>10</v>
      </c>
      <c r="I230" s="341"/>
      <c r="J230" s="341"/>
      <c r="K230" s="341"/>
      <c r="L230" s="341"/>
      <c r="M230" s="341"/>
      <c r="N230" s="341"/>
      <c r="O230" s="341"/>
      <c r="P230" s="338" t="s">
        <v>11</v>
      </c>
      <c r="Q230" s="338"/>
      <c r="R230" s="338"/>
      <c r="S230" s="338"/>
      <c r="T230" s="265" t="s">
        <v>185</v>
      </c>
      <c r="U230" s="237"/>
      <c r="V230" s="237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8"/>
      <c r="BB230" s="18"/>
      <c r="BC230" s="18"/>
      <c r="BD230" s="18"/>
      <c r="BE230" s="18"/>
      <c r="BF230" s="18"/>
      <c r="BG230" s="18"/>
      <c r="BH230" s="18"/>
      <c r="BI230" s="18"/>
      <c r="BJ230" s="18"/>
      <c r="BK230" s="18"/>
      <c r="BL230" s="18"/>
      <c r="BM230" s="18"/>
      <c r="BN230" s="18"/>
      <c r="BO230" s="18"/>
      <c r="BP230" s="18"/>
      <c r="BQ230" s="18"/>
      <c r="BR230" s="18"/>
      <c r="BS230" s="18"/>
      <c r="BT230" s="18"/>
      <c r="BU230" s="18"/>
      <c r="BV230" s="18"/>
      <c r="BW230" s="18"/>
      <c r="BX230" s="18"/>
      <c r="BY230" s="18"/>
      <c r="BZ230" s="18"/>
      <c r="CA230" s="18"/>
      <c r="CB230" s="18"/>
      <c r="CC230" s="18"/>
      <c r="CD230" s="18"/>
      <c r="CE230" s="18"/>
      <c r="CF230" s="18"/>
      <c r="CG230" s="18"/>
      <c r="CH230" s="18"/>
      <c r="CI230" s="18"/>
      <c r="CJ230" s="18"/>
      <c r="CK230" s="18"/>
      <c r="CL230" s="18"/>
      <c r="CM230" s="18"/>
      <c r="CN230" s="18"/>
      <c r="CO230" s="18"/>
      <c r="CP230" s="18"/>
      <c r="CQ230" s="18"/>
      <c r="CR230" s="18"/>
      <c r="CS230" s="18"/>
      <c r="CT230" s="18"/>
      <c r="CU230" s="18"/>
      <c r="CV230" s="18"/>
      <c r="CW230" s="18"/>
      <c r="CX230" s="18"/>
      <c r="CY230" s="18"/>
      <c r="CZ230" s="18"/>
      <c r="DA230" s="18"/>
      <c r="DB230" s="18"/>
      <c r="DC230" s="18"/>
      <c r="DD230" s="18"/>
      <c r="DE230" s="18"/>
      <c r="DF230" s="18"/>
      <c r="DG230" s="18"/>
      <c r="DH230" s="18"/>
      <c r="DI230" s="18"/>
      <c r="DJ230" s="18"/>
      <c r="DK230" s="18"/>
      <c r="DL230" s="18"/>
      <c r="DM230" s="18"/>
      <c r="DN230" s="18"/>
      <c r="DO230" s="18"/>
      <c r="DP230" s="18"/>
      <c r="DQ230" s="18"/>
      <c r="DR230" s="18"/>
      <c r="DS230" s="18"/>
      <c r="DT230" s="18"/>
      <c r="DU230" s="18"/>
      <c r="DV230" s="18"/>
      <c r="DW230" s="18"/>
      <c r="DX230" s="18"/>
      <c r="DY230" s="18"/>
      <c r="DZ230" s="18"/>
      <c r="EA230" s="18"/>
      <c r="EB230" s="18"/>
      <c r="EC230" s="18"/>
      <c r="ED230" s="18"/>
      <c r="EE230" s="18"/>
      <c r="EF230" s="18"/>
      <c r="EG230" s="18"/>
      <c r="EH230" s="18"/>
      <c r="EI230" s="18"/>
      <c r="EJ230" s="18"/>
      <c r="EK230" s="18"/>
      <c r="EL230" s="18"/>
      <c r="EM230" s="18"/>
      <c r="EN230" s="18"/>
      <c r="EO230" s="18"/>
      <c r="EP230" s="18"/>
      <c r="EQ230" s="18"/>
      <c r="ER230" s="18"/>
      <c r="ES230" s="18"/>
      <c r="ET230" s="18"/>
      <c r="EU230" s="18"/>
      <c r="EV230" s="18"/>
      <c r="EW230" s="18"/>
      <c r="EX230" s="18"/>
      <c r="EY230" s="18"/>
      <c r="EZ230" s="18"/>
      <c r="FA230" s="18"/>
      <c r="FB230" s="18"/>
      <c r="FC230" s="18"/>
      <c r="FD230" s="18"/>
      <c r="FE230" s="18"/>
      <c r="FF230" s="18"/>
      <c r="FG230" s="18"/>
      <c r="FH230" s="18"/>
      <c r="FI230" s="18"/>
      <c r="FJ230" s="18"/>
      <c r="FK230" s="18"/>
      <c r="FL230" s="18"/>
      <c r="FM230" s="18"/>
      <c r="FN230" s="18"/>
      <c r="FO230" s="18"/>
      <c r="FP230" s="18"/>
      <c r="FQ230" s="18"/>
      <c r="FR230" s="18"/>
      <c r="FS230" s="18"/>
      <c r="FT230" s="18"/>
      <c r="FU230" s="18"/>
      <c r="FV230" s="18"/>
      <c r="FW230" s="18"/>
      <c r="FX230" s="18"/>
      <c r="FY230" s="18"/>
      <c r="FZ230" s="18"/>
      <c r="GA230" s="18"/>
      <c r="GB230" s="18"/>
      <c r="GC230" s="18"/>
      <c r="GD230" s="18"/>
      <c r="GE230" s="18"/>
      <c r="GF230" s="18"/>
      <c r="GG230" s="18"/>
      <c r="GH230" s="18"/>
      <c r="GI230" s="18"/>
      <c r="GJ230" s="18"/>
      <c r="GK230" s="18"/>
      <c r="GL230" s="18"/>
      <c r="GM230" s="18"/>
      <c r="GN230" s="18"/>
      <c r="GO230" s="18"/>
      <c r="GP230" s="18"/>
      <c r="GQ230" s="18"/>
      <c r="GR230" s="18"/>
      <c r="GS230" s="18"/>
      <c r="GT230" s="18"/>
      <c r="GU230" s="18"/>
      <c r="GV230" s="18"/>
      <c r="GW230" s="18"/>
      <c r="GX230" s="18"/>
      <c r="GY230" s="18"/>
      <c r="GZ230" s="18"/>
      <c r="HA230" s="18"/>
      <c r="HB230" s="18"/>
      <c r="HC230" s="18"/>
      <c r="HD230" s="18"/>
      <c r="HE230" s="18"/>
      <c r="HF230" s="18"/>
      <c r="HG230" s="18"/>
      <c r="HH230" s="18"/>
      <c r="HI230" s="18"/>
      <c r="HJ230" s="18"/>
      <c r="HK230" s="18"/>
      <c r="HL230" s="18"/>
      <c r="HM230" s="18"/>
      <c r="HN230" s="18"/>
      <c r="HO230" s="18"/>
      <c r="HP230" s="18"/>
      <c r="HQ230" s="18"/>
      <c r="HR230" s="18"/>
    </row>
    <row r="231" spans="1:226" s="75" customFormat="1" ht="14.25" customHeight="1">
      <c r="A231" s="293"/>
      <c r="B231" s="297"/>
      <c r="C231" s="297"/>
      <c r="D231" s="306"/>
      <c r="E231" s="308"/>
      <c r="F231" s="340"/>
      <c r="G231" s="342"/>
      <c r="H231" s="342" t="s">
        <v>12</v>
      </c>
      <c r="I231" s="342"/>
      <c r="J231" s="342"/>
      <c r="K231" s="303" t="s">
        <v>13</v>
      </c>
      <c r="L231" s="303"/>
      <c r="M231" s="303"/>
      <c r="N231" s="303"/>
      <c r="O231" s="303"/>
      <c r="P231" s="304" t="s">
        <v>103</v>
      </c>
      <c r="Q231" s="315" t="s">
        <v>12</v>
      </c>
      <c r="R231" s="308" t="s">
        <v>13</v>
      </c>
      <c r="S231" s="308"/>
      <c r="T231" s="266"/>
      <c r="U231" s="237"/>
      <c r="V231" s="237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 s="18"/>
      <c r="BD231" s="18"/>
      <c r="BE231" s="18"/>
      <c r="BF231" s="18"/>
      <c r="BG231" s="18"/>
      <c r="BH231" s="18"/>
      <c r="BI231" s="18"/>
      <c r="BJ231" s="18"/>
      <c r="BK231" s="18"/>
      <c r="BL231" s="18"/>
      <c r="BM231" s="18"/>
      <c r="BN231" s="18"/>
      <c r="BO231" s="18"/>
      <c r="BP231" s="18"/>
      <c r="BQ231" s="18"/>
      <c r="BR231" s="18"/>
      <c r="BS231" s="18"/>
      <c r="BT231" s="18"/>
      <c r="BU231" s="18"/>
      <c r="BV231" s="18"/>
      <c r="BW231" s="18"/>
      <c r="BX231" s="18"/>
      <c r="BY231" s="18"/>
      <c r="BZ231" s="18"/>
      <c r="CA231" s="18"/>
      <c r="CB231" s="18"/>
      <c r="CC231" s="18"/>
      <c r="CD231" s="18"/>
      <c r="CE231" s="18"/>
      <c r="CF231" s="18"/>
      <c r="CG231" s="18"/>
      <c r="CH231" s="18"/>
      <c r="CI231" s="18"/>
      <c r="CJ231" s="18"/>
      <c r="CK231" s="18"/>
      <c r="CL231" s="18"/>
      <c r="CM231" s="18"/>
      <c r="CN231" s="18"/>
      <c r="CO231" s="18"/>
      <c r="CP231" s="18"/>
      <c r="CQ231" s="18"/>
      <c r="CR231" s="18"/>
      <c r="CS231" s="18"/>
      <c r="CT231" s="18"/>
      <c r="CU231" s="18"/>
      <c r="CV231" s="18"/>
      <c r="CW231" s="18"/>
      <c r="CX231" s="18"/>
      <c r="CY231" s="18"/>
      <c r="CZ231" s="18"/>
      <c r="DA231" s="18"/>
      <c r="DB231" s="18"/>
      <c r="DC231" s="18"/>
      <c r="DD231" s="18"/>
      <c r="DE231" s="18"/>
      <c r="DF231" s="18"/>
      <c r="DG231" s="18"/>
      <c r="DH231" s="18"/>
      <c r="DI231" s="18"/>
      <c r="DJ231" s="18"/>
      <c r="DK231" s="18"/>
      <c r="DL231" s="18"/>
      <c r="DM231" s="18"/>
      <c r="DN231" s="18"/>
      <c r="DO231" s="18"/>
      <c r="DP231" s="18"/>
      <c r="DQ231" s="18"/>
      <c r="DR231" s="18"/>
      <c r="DS231" s="18"/>
      <c r="DT231" s="18"/>
      <c r="DU231" s="18"/>
      <c r="DV231" s="18"/>
      <c r="DW231" s="18"/>
      <c r="DX231" s="18"/>
      <c r="DY231" s="18"/>
      <c r="DZ231" s="18"/>
      <c r="EA231" s="18"/>
      <c r="EB231" s="18"/>
      <c r="EC231" s="18"/>
      <c r="ED231" s="18"/>
      <c r="EE231" s="18"/>
      <c r="EF231" s="18"/>
      <c r="EG231" s="18"/>
      <c r="EH231" s="18"/>
      <c r="EI231" s="18"/>
      <c r="EJ231" s="18"/>
      <c r="EK231" s="18"/>
      <c r="EL231" s="18"/>
      <c r="EM231" s="18"/>
      <c r="EN231" s="18"/>
      <c r="EO231" s="18"/>
      <c r="EP231" s="18"/>
      <c r="EQ231" s="18"/>
      <c r="ER231" s="18"/>
      <c r="ES231" s="18"/>
      <c r="ET231" s="18"/>
      <c r="EU231" s="18"/>
      <c r="EV231" s="18"/>
      <c r="EW231" s="18"/>
      <c r="EX231" s="18"/>
      <c r="EY231" s="18"/>
      <c r="EZ231" s="18"/>
      <c r="FA231" s="18"/>
      <c r="FB231" s="18"/>
      <c r="FC231" s="18"/>
      <c r="FD231" s="18"/>
      <c r="FE231" s="18"/>
      <c r="FF231" s="18"/>
      <c r="FG231" s="18"/>
      <c r="FH231" s="18"/>
      <c r="FI231" s="18"/>
      <c r="FJ231" s="18"/>
      <c r="FK231" s="18"/>
      <c r="FL231" s="18"/>
      <c r="FM231" s="18"/>
      <c r="FN231" s="18"/>
      <c r="FO231" s="18"/>
      <c r="FP231" s="18"/>
      <c r="FQ231" s="18"/>
      <c r="FR231" s="18"/>
      <c r="FS231" s="18"/>
      <c r="FT231" s="18"/>
      <c r="FU231" s="18"/>
      <c r="FV231" s="18"/>
      <c r="FW231" s="18"/>
      <c r="FX231" s="18"/>
      <c r="FY231" s="18"/>
      <c r="FZ231" s="18"/>
      <c r="GA231" s="18"/>
      <c r="GB231" s="18"/>
      <c r="GC231" s="18"/>
      <c r="GD231" s="18"/>
      <c r="GE231" s="18"/>
      <c r="GF231" s="18"/>
      <c r="GG231" s="18"/>
      <c r="GH231" s="18"/>
      <c r="GI231" s="18"/>
      <c r="GJ231" s="18"/>
      <c r="GK231" s="18"/>
      <c r="GL231" s="18"/>
      <c r="GM231" s="18"/>
      <c r="GN231" s="18"/>
      <c r="GO231" s="18"/>
      <c r="GP231" s="18"/>
      <c r="GQ231" s="18"/>
      <c r="GR231" s="18"/>
      <c r="GS231" s="18"/>
      <c r="GT231" s="18"/>
      <c r="GU231" s="18"/>
      <c r="GV231" s="18"/>
      <c r="GW231" s="18"/>
      <c r="GX231" s="18"/>
      <c r="GY231" s="18"/>
      <c r="GZ231" s="18"/>
      <c r="HA231" s="18"/>
      <c r="HB231" s="18"/>
      <c r="HC231" s="18"/>
      <c r="HD231" s="18"/>
      <c r="HE231" s="18"/>
      <c r="HF231" s="18"/>
      <c r="HG231" s="18"/>
      <c r="HH231" s="18"/>
      <c r="HI231" s="18"/>
      <c r="HJ231" s="18"/>
      <c r="HK231" s="18"/>
      <c r="HL231" s="18"/>
      <c r="HM231" s="18"/>
      <c r="HN231" s="18"/>
      <c r="HO231" s="18"/>
      <c r="HP231" s="18"/>
      <c r="HQ231" s="18"/>
      <c r="HR231" s="18"/>
    </row>
    <row r="232" spans="1:226" s="75" customFormat="1" ht="66">
      <c r="A232" s="293"/>
      <c r="B232" s="297"/>
      <c r="C232" s="297"/>
      <c r="D232" s="307"/>
      <c r="E232" s="308"/>
      <c r="F232" s="340"/>
      <c r="G232" s="342"/>
      <c r="H232" s="223" t="s">
        <v>16</v>
      </c>
      <c r="I232" s="224" t="s">
        <v>259</v>
      </c>
      <c r="J232" s="225" t="s">
        <v>17</v>
      </c>
      <c r="K232" s="223" t="s">
        <v>264</v>
      </c>
      <c r="L232" s="223" t="s">
        <v>265</v>
      </c>
      <c r="M232" s="226" t="s">
        <v>262</v>
      </c>
      <c r="N232" s="226" t="s">
        <v>263</v>
      </c>
      <c r="O232" s="227" t="s">
        <v>17</v>
      </c>
      <c r="P232" s="304"/>
      <c r="Q232" s="315"/>
      <c r="R232" s="228" t="s">
        <v>18</v>
      </c>
      <c r="S232" s="227" t="s">
        <v>17</v>
      </c>
      <c r="T232" s="266"/>
      <c r="U232" s="237"/>
      <c r="V232" s="237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  <c r="BC232" s="18"/>
      <c r="BD232" s="18"/>
      <c r="BE232" s="18"/>
      <c r="BF232" s="18"/>
      <c r="BG232" s="18"/>
      <c r="BH232" s="18"/>
      <c r="BI232" s="18"/>
      <c r="BJ232" s="18"/>
      <c r="BK232" s="18"/>
      <c r="BL232" s="18"/>
      <c r="BM232" s="18"/>
      <c r="BN232" s="18"/>
      <c r="BO232" s="18"/>
      <c r="BP232" s="18"/>
      <c r="BQ232" s="18"/>
      <c r="BR232" s="18"/>
      <c r="BS232" s="18"/>
      <c r="BT232" s="18"/>
      <c r="BU232" s="18"/>
      <c r="BV232" s="18"/>
      <c r="BW232" s="18"/>
      <c r="BX232" s="18"/>
      <c r="BY232" s="18"/>
      <c r="BZ232" s="18"/>
      <c r="CA232" s="18"/>
      <c r="CB232" s="18"/>
      <c r="CC232" s="18"/>
      <c r="CD232" s="18"/>
      <c r="CE232" s="18"/>
      <c r="CF232" s="18"/>
      <c r="CG232" s="18"/>
      <c r="CH232" s="18"/>
      <c r="CI232" s="18"/>
      <c r="CJ232" s="18"/>
      <c r="CK232" s="18"/>
      <c r="CL232" s="18"/>
      <c r="CM232" s="18"/>
      <c r="CN232" s="18"/>
      <c r="CO232" s="18"/>
      <c r="CP232" s="18"/>
      <c r="CQ232" s="18"/>
      <c r="CR232" s="18"/>
      <c r="CS232" s="18"/>
      <c r="CT232" s="18"/>
      <c r="CU232" s="18"/>
      <c r="CV232" s="18"/>
      <c r="CW232" s="18"/>
      <c r="CX232" s="18"/>
      <c r="CY232" s="18"/>
      <c r="CZ232" s="18"/>
      <c r="DA232" s="18"/>
      <c r="DB232" s="18"/>
      <c r="DC232" s="18"/>
      <c r="DD232" s="18"/>
      <c r="DE232" s="18"/>
      <c r="DF232" s="18"/>
      <c r="DG232" s="18"/>
      <c r="DH232" s="18"/>
      <c r="DI232" s="18"/>
      <c r="DJ232" s="18"/>
      <c r="DK232" s="18"/>
      <c r="DL232" s="18"/>
      <c r="DM232" s="18"/>
      <c r="DN232" s="18"/>
      <c r="DO232" s="18"/>
      <c r="DP232" s="18"/>
      <c r="DQ232" s="18"/>
      <c r="DR232" s="18"/>
      <c r="DS232" s="18"/>
      <c r="DT232" s="18"/>
      <c r="DU232" s="18"/>
      <c r="DV232" s="18"/>
      <c r="DW232" s="18"/>
      <c r="DX232" s="18"/>
      <c r="DY232" s="18"/>
      <c r="DZ232" s="18"/>
      <c r="EA232" s="18"/>
      <c r="EB232" s="18"/>
      <c r="EC232" s="18"/>
      <c r="ED232" s="18"/>
      <c r="EE232" s="18"/>
      <c r="EF232" s="18"/>
      <c r="EG232" s="18"/>
      <c r="EH232" s="18"/>
      <c r="EI232" s="18"/>
      <c r="EJ232" s="18"/>
      <c r="EK232" s="18"/>
      <c r="EL232" s="18"/>
      <c r="EM232" s="18"/>
      <c r="EN232" s="18"/>
      <c r="EO232" s="18"/>
      <c r="EP232" s="18"/>
      <c r="EQ232" s="18"/>
      <c r="ER232" s="18"/>
      <c r="ES232" s="18"/>
      <c r="ET232" s="18"/>
      <c r="EU232" s="18"/>
      <c r="EV232" s="18"/>
      <c r="EW232" s="18"/>
      <c r="EX232" s="18"/>
      <c r="EY232" s="18"/>
      <c r="EZ232" s="18"/>
      <c r="FA232" s="18"/>
      <c r="FB232" s="18"/>
      <c r="FC232" s="18"/>
      <c r="FD232" s="18"/>
      <c r="FE232" s="18"/>
      <c r="FF232" s="18"/>
      <c r="FG232" s="18"/>
      <c r="FH232" s="18"/>
      <c r="FI232" s="18"/>
      <c r="FJ232" s="18"/>
      <c r="FK232" s="18"/>
      <c r="FL232" s="18"/>
      <c r="FM232" s="18"/>
      <c r="FN232" s="18"/>
      <c r="FO232" s="18"/>
      <c r="FP232" s="18"/>
      <c r="FQ232" s="18"/>
      <c r="FR232" s="18"/>
      <c r="FS232" s="18"/>
      <c r="FT232" s="18"/>
      <c r="FU232" s="18"/>
      <c r="FV232" s="18"/>
      <c r="FW232" s="18"/>
      <c r="FX232" s="18"/>
      <c r="FY232" s="18"/>
      <c r="FZ232" s="18"/>
      <c r="GA232" s="18"/>
      <c r="GB232" s="18"/>
      <c r="GC232" s="18"/>
      <c r="GD232" s="18"/>
      <c r="GE232" s="18"/>
      <c r="GF232" s="18"/>
      <c r="GG232" s="18"/>
      <c r="GH232" s="18"/>
      <c r="GI232" s="18"/>
      <c r="GJ232" s="18"/>
      <c r="GK232" s="18"/>
      <c r="GL232" s="18"/>
      <c r="GM232" s="18"/>
      <c r="GN232" s="18"/>
      <c r="GO232" s="18"/>
      <c r="GP232" s="18"/>
      <c r="GQ232" s="18"/>
      <c r="GR232" s="18"/>
      <c r="GS232" s="18"/>
      <c r="GT232" s="18"/>
      <c r="GU232" s="18"/>
      <c r="GV232" s="18"/>
      <c r="GW232" s="18"/>
      <c r="GX232" s="18"/>
      <c r="GY232" s="18"/>
      <c r="GZ232" s="18"/>
      <c r="HA232" s="18"/>
      <c r="HB232" s="18"/>
      <c r="HC232" s="18"/>
      <c r="HD232" s="18"/>
      <c r="HE232" s="18"/>
      <c r="HF232" s="18"/>
      <c r="HG232" s="18"/>
      <c r="HH232" s="18"/>
      <c r="HI232" s="18"/>
      <c r="HJ232" s="18"/>
      <c r="HK232" s="18"/>
      <c r="HL232" s="18"/>
      <c r="HM232" s="18"/>
      <c r="HN232" s="18"/>
      <c r="HO232" s="18"/>
      <c r="HP232" s="18"/>
      <c r="HQ232" s="18"/>
      <c r="HR232" s="18"/>
    </row>
    <row r="233" spans="1:226" ht="22.5">
      <c r="A233" s="36">
        <v>1</v>
      </c>
      <c r="B233" s="334" t="s">
        <v>19</v>
      </c>
      <c r="C233" s="176">
        <v>1</v>
      </c>
      <c r="D233" s="188" t="s">
        <v>146</v>
      </c>
      <c r="E233" s="103" t="s">
        <v>34</v>
      </c>
      <c r="F233" s="189" t="s">
        <v>46</v>
      </c>
      <c r="G233" s="165" t="s">
        <v>26</v>
      </c>
      <c r="H233" s="165">
        <v>15</v>
      </c>
      <c r="I233" s="101">
        <v>15</v>
      </c>
      <c r="J233" s="178">
        <v>50</v>
      </c>
      <c r="K233" s="178"/>
      <c r="L233" s="178">
        <v>15</v>
      </c>
      <c r="M233" s="178"/>
      <c r="N233" s="178"/>
      <c r="O233" s="178">
        <v>50</v>
      </c>
      <c r="P233" s="178">
        <v>3</v>
      </c>
      <c r="Q233" s="178">
        <v>3</v>
      </c>
      <c r="R233" s="178">
        <v>1</v>
      </c>
      <c r="S233" s="178">
        <v>2</v>
      </c>
      <c r="T233" s="178">
        <v>10</v>
      </c>
      <c r="U233" s="58"/>
      <c r="V233" s="58"/>
    </row>
    <row r="234" spans="1:226">
      <c r="A234" s="37">
        <v>2</v>
      </c>
      <c r="B234" s="349"/>
      <c r="C234" s="176">
        <v>2</v>
      </c>
      <c r="D234" s="188" t="s">
        <v>153</v>
      </c>
      <c r="E234" s="168" t="s">
        <v>43</v>
      </c>
      <c r="F234" s="189" t="s">
        <v>46</v>
      </c>
      <c r="G234" s="165" t="s">
        <v>26</v>
      </c>
      <c r="H234" s="165">
        <v>30</v>
      </c>
      <c r="I234" s="101">
        <v>30</v>
      </c>
      <c r="J234" s="178">
        <v>25</v>
      </c>
      <c r="K234" s="178"/>
      <c r="L234" s="178">
        <v>30</v>
      </c>
      <c r="M234" s="178"/>
      <c r="N234" s="178"/>
      <c r="O234" s="178">
        <v>25</v>
      </c>
      <c r="P234" s="178">
        <v>2</v>
      </c>
      <c r="Q234" s="178">
        <v>2</v>
      </c>
      <c r="R234" s="178">
        <v>1.1000000000000001</v>
      </c>
      <c r="S234" s="178">
        <v>0.9</v>
      </c>
      <c r="T234" s="178"/>
      <c r="U234" s="58"/>
      <c r="V234" s="58"/>
    </row>
    <row r="235" spans="1:226">
      <c r="A235" s="37">
        <v>3</v>
      </c>
      <c r="B235" s="335"/>
      <c r="C235" s="176">
        <v>2</v>
      </c>
      <c r="D235" s="188" t="s">
        <v>158</v>
      </c>
      <c r="E235" s="168" t="s">
        <v>47</v>
      </c>
      <c r="F235" s="189" t="s">
        <v>46</v>
      </c>
      <c r="G235" s="165" t="s">
        <v>26</v>
      </c>
      <c r="H235" s="165">
        <v>15</v>
      </c>
      <c r="I235" s="101">
        <v>15</v>
      </c>
      <c r="J235" s="178">
        <v>25</v>
      </c>
      <c r="K235" s="178"/>
      <c r="L235" s="178">
        <v>15</v>
      </c>
      <c r="M235" s="178"/>
      <c r="N235" s="178"/>
      <c r="O235" s="178">
        <v>25</v>
      </c>
      <c r="P235" s="178">
        <v>2</v>
      </c>
      <c r="Q235" s="178">
        <v>2</v>
      </c>
      <c r="R235" s="178">
        <v>1</v>
      </c>
      <c r="S235" s="178">
        <v>1</v>
      </c>
      <c r="T235" s="178">
        <v>10</v>
      </c>
      <c r="U235" s="58"/>
      <c r="V235" s="58"/>
    </row>
    <row r="236" spans="1:226" ht="14.25" customHeight="1">
      <c r="A236" s="394">
        <v>4</v>
      </c>
      <c r="B236" s="334" t="s">
        <v>305</v>
      </c>
      <c r="C236" s="229">
        <v>3</v>
      </c>
      <c r="D236" s="190" t="s">
        <v>239</v>
      </c>
      <c r="E236" s="313" t="s">
        <v>166</v>
      </c>
      <c r="F236" s="329" t="s">
        <v>46</v>
      </c>
      <c r="G236" s="199" t="s">
        <v>25</v>
      </c>
      <c r="H236" s="262">
        <v>20</v>
      </c>
      <c r="I236" s="166">
        <v>10</v>
      </c>
      <c r="J236" s="163">
        <v>20</v>
      </c>
      <c r="K236" s="163">
        <v>10</v>
      </c>
      <c r="L236" s="182"/>
      <c r="M236" s="163"/>
      <c r="N236" s="163"/>
      <c r="O236" s="163">
        <v>20</v>
      </c>
      <c r="P236" s="262">
        <v>2</v>
      </c>
      <c r="Q236" s="163">
        <v>1</v>
      </c>
      <c r="R236" s="163">
        <v>0.3</v>
      </c>
      <c r="S236" s="163">
        <v>0.7</v>
      </c>
      <c r="T236" s="180"/>
      <c r="U236" s="58"/>
      <c r="V236" s="58"/>
    </row>
    <row r="237" spans="1:226">
      <c r="A237" s="395"/>
      <c r="B237" s="349"/>
      <c r="C237" s="229">
        <v>3</v>
      </c>
      <c r="D237" s="190" t="s">
        <v>195</v>
      </c>
      <c r="E237" s="314"/>
      <c r="F237" s="330"/>
      <c r="G237" s="199" t="s">
        <v>26</v>
      </c>
      <c r="H237" s="263"/>
      <c r="I237" s="166">
        <v>10</v>
      </c>
      <c r="J237" s="163">
        <v>20</v>
      </c>
      <c r="K237" s="163"/>
      <c r="L237" s="163">
        <v>10</v>
      </c>
      <c r="M237" s="163"/>
      <c r="N237" s="163"/>
      <c r="O237" s="163">
        <v>20</v>
      </c>
      <c r="P237" s="263"/>
      <c r="Q237" s="163">
        <v>1</v>
      </c>
      <c r="R237" s="163">
        <v>0.3</v>
      </c>
      <c r="S237" s="163">
        <v>0.7</v>
      </c>
      <c r="T237" s="180"/>
      <c r="U237" s="58"/>
      <c r="V237" s="58"/>
    </row>
    <row r="238" spans="1:226" s="84" customFormat="1">
      <c r="A238" s="346">
        <v>5</v>
      </c>
      <c r="B238" s="349"/>
      <c r="C238" s="229">
        <v>4</v>
      </c>
      <c r="D238" s="190" t="s">
        <v>229</v>
      </c>
      <c r="E238" s="313" t="s">
        <v>251</v>
      </c>
      <c r="F238" s="311" t="s">
        <v>46</v>
      </c>
      <c r="G238" s="113" t="s">
        <v>25</v>
      </c>
      <c r="H238" s="262">
        <v>20</v>
      </c>
      <c r="I238" s="169">
        <v>10</v>
      </c>
      <c r="J238" s="163">
        <v>30</v>
      </c>
      <c r="K238" s="163">
        <v>10</v>
      </c>
      <c r="L238" s="182"/>
      <c r="M238" s="163"/>
      <c r="N238" s="163"/>
      <c r="O238" s="163">
        <v>30</v>
      </c>
      <c r="P238" s="262">
        <v>3</v>
      </c>
      <c r="Q238" s="163">
        <v>2</v>
      </c>
      <c r="R238" s="163">
        <v>0.5</v>
      </c>
      <c r="S238" s="163">
        <v>1.5</v>
      </c>
      <c r="T238" s="180"/>
      <c r="U238" s="58"/>
      <c r="V238" s="58"/>
    </row>
    <row r="239" spans="1:226" s="84" customFormat="1">
      <c r="A239" s="347"/>
      <c r="B239" s="335"/>
      <c r="C239" s="229">
        <v>4</v>
      </c>
      <c r="D239" s="190" t="s">
        <v>198</v>
      </c>
      <c r="E239" s="314"/>
      <c r="F239" s="312"/>
      <c r="G239" s="113" t="s">
        <v>26</v>
      </c>
      <c r="H239" s="263"/>
      <c r="I239" s="169">
        <v>10</v>
      </c>
      <c r="J239" s="163">
        <v>15</v>
      </c>
      <c r="K239" s="163"/>
      <c r="L239" s="163">
        <v>10</v>
      </c>
      <c r="M239" s="163"/>
      <c r="N239" s="163"/>
      <c r="O239" s="163">
        <v>15</v>
      </c>
      <c r="P239" s="263"/>
      <c r="Q239" s="163">
        <v>1</v>
      </c>
      <c r="R239" s="163">
        <v>0.5</v>
      </c>
      <c r="S239" s="163">
        <v>0.5</v>
      </c>
      <c r="T239" s="180">
        <v>5</v>
      </c>
      <c r="U239" s="58"/>
      <c r="V239" s="58"/>
    </row>
    <row r="240" spans="1:226" s="85" customFormat="1">
      <c r="A240" s="321">
        <v>6</v>
      </c>
      <c r="B240" s="334" t="s">
        <v>74</v>
      </c>
      <c r="C240" s="229">
        <v>5</v>
      </c>
      <c r="D240" s="190" t="s">
        <v>202</v>
      </c>
      <c r="E240" s="313" t="s">
        <v>168</v>
      </c>
      <c r="F240" s="329" t="s">
        <v>46</v>
      </c>
      <c r="G240" s="199" t="s">
        <v>25</v>
      </c>
      <c r="H240" s="262">
        <v>20</v>
      </c>
      <c r="I240" s="166">
        <v>10</v>
      </c>
      <c r="J240" s="163">
        <v>30</v>
      </c>
      <c r="K240" s="163">
        <v>10</v>
      </c>
      <c r="L240" s="186"/>
      <c r="M240" s="163"/>
      <c r="N240" s="163"/>
      <c r="O240" s="163">
        <v>30</v>
      </c>
      <c r="P240" s="262">
        <v>3</v>
      </c>
      <c r="Q240" s="163">
        <v>2</v>
      </c>
      <c r="R240" s="163">
        <v>0.8</v>
      </c>
      <c r="S240" s="163">
        <v>1.2</v>
      </c>
      <c r="T240" s="180">
        <v>10</v>
      </c>
      <c r="U240" s="81"/>
      <c r="V240" s="81"/>
    </row>
    <row r="241" spans="1:226" s="85" customFormat="1">
      <c r="A241" s="322"/>
      <c r="B241" s="349"/>
      <c r="C241" s="229">
        <v>5</v>
      </c>
      <c r="D241" s="190" t="s">
        <v>203</v>
      </c>
      <c r="E241" s="314"/>
      <c r="F241" s="330"/>
      <c r="G241" s="199" t="s">
        <v>26</v>
      </c>
      <c r="H241" s="263"/>
      <c r="I241" s="166">
        <v>10</v>
      </c>
      <c r="J241" s="163">
        <v>15</v>
      </c>
      <c r="K241" s="163"/>
      <c r="L241" s="163">
        <v>10</v>
      </c>
      <c r="M241" s="163"/>
      <c r="N241" s="163"/>
      <c r="O241" s="163">
        <v>15</v>
      </c>
      <c r="P241" s="263"/>
      <c r="Q241" s="163">
        <v>1</v>
      </c>
      <c r="R241" s="163">
        <v>0.4</v>
      </c>
      <c r="S241" s="163">
        <v>0.6</v>
      </c>
      <c r="T241" s="180"/>
      <c r="U241" s="81"/>
      <c r="V241" s="81"/>
    </row>
    <row r="242" spans="1:226" s="85" customFormat="1" ht="12.75" customHeight="1">
      <c r="A242" s="321">
        <v>7</v>
      </c>
      <c r="B242" s="349"/>
      <c r="C242" s="229">
        <v>5</v>
      </c>
      <c r="D242" s="190" t="s">
        <v>204</v>
      </c>
      <c r="E242" s="313" t="s">
        <v>169</v>
      </c>
      <c r="F242" s="329" t="s">
        <v>46</v>
      </c>
      <c r="G242" s="199" t="s">
        <v>25</v>
      </c>
      <c r="H242" s="262">
        <v>20</v>
      </c>
      <c r="I242" s="166">
        <v>10</v>
      </c>
      <c r="J242" s="163">
        <v>30</v>
      </c>
      <c r="K242" s="113">
        <v>10</v>
      </c>
      <c r="L242" s="186"/>
      <c r="M242" s="113"/>
      <c r="N242" s="113"/>
      <c r="O242" s="163">
        <v>30</v>
      </c>
      <c r="P242" s="262">
        <v>3</v>
      </c>
      <c r="Q242" s="163">
        <v>2</v>
      </c>
      <c r="R242" s="163">
        <v>0.8</v>
      </c>
      <c r="S242" s="163">
        <v>1.2</v>
      </c>
      <c r="T242" s="180">
        <v>10</v>
      </c>
      <c r="U242" s="81"/>
      <c r="V242" s="81"/>
    </row>
    <row r="243" spans="1:226" s="85" customFormat="1">
      <c r="A243" s="322"/>
      <c r="B243" s="349"/>
      <c r="C243" s="229">
        <v>5</v>
      </c>
      <c r="D243" s="190" t="s">
        <v>205</v>
      </c>
      <c r="E243" s="314"/>
      <c r="F243" s="330"/>
      <c r="G243" s="199" t="s">
        <v>26</v>
      </c>
      <c r="H243" s="263"/>
      <c r="I243" s="166">
        <v>10</v>
      </c>
      <c r="J243" s="163">
        <v>15</v>
      </c>
      <c r="K243" s="113"/>
      <c r="L243" s="113">
        <v>10</v>
      </c>
      <c r="M243" s="113"/>
      <c r="N243" s="113"/>
      <c r="O243" s="163">
        <v>15</v>
      </c>
      <c r="P243" s="263"/>
      <c r="Q243" s="163">
        <v>1</v>
      </c>
      <c r="R243" s="163">
        <v>0.4</v>
      </c>
      <c r="S243" s="163">
        <v>0.6</v>
      </c>
      <c r="T243" s="180"/>
      <c r="U243" s="81"/>
      <c r="V243" s="81"/>
    </row>
    <row r="244" spans="1:226" s="85" customFormat="1">
      <c r="A244" s="321">
        <v>8</v>
      </c>
      <c r="B244" s="349"/>
      <c r="C244" s="229">
        <v>5</v>
      </c>
      <c r="D244" s="190" t="s">
        <v>206</v>
      </c>
      <c r="E244" s="313" t="s">
        <v>170</v>
      </c>
      <c r="F244" s="329" t="s">
        <v>46</v>
      </c>
      <c r="G244" s="199" t="s">
        <v>25</v>
      </c>
      <c r="H244" s="262">
        <v>20</v>
      </c>
      <c r="I244" s="166">
        <v>10</v>
      </c>
      <c r="J244" s="163">
        <v>30</v>
      </c>
      <c r="K244" s="113">
        <v>10</v>
      </c>
      <c r="L244" s="186"/>
      <c r="M244" s="113"/>
      <c r="N244" s="113"/>
      <c r="O244" s="163">
        <v>30</v>
      </c>
      <c r="P244" s="262">
        <v>3</v>
      </c>
      <c r="Q244" s="163">
        <v>2</v>
      </c>
      <c r="R244" s="163">
        <v>0.8</v>
      </c>
      <c r="S244" s="163">
        <v>1.2</v>
      </c>
      <c r="T244" s="180">
        <v>10</v>
      </c>
      <c r="U244" s="81"/>
      <c r="V244" s="81"/>
    </row>
    <row r="245" spans="1:226" s="85" customFormat="1">
      <c r="A245" s="322"/>
      <c r="B245" s="349"/>
      <c r="C245" s="229">
        <v>5</v>
      </c>
      <c r="D245" s="190" t="s">
        <v>207</v>
      </c>
      <c r="E245" s="314"/>
      <c r="F245" s="330"/>
      <c r="G245" s="199" t="s">
        <v>26</v>
      </c>
      <c r="H245" s="263"/>
      <c r="I245" s="166">
        <v>10</v>
      </c>
      <c r="J245" s="163">
        <v>15</v>
      </c>
      <c r="K245" s="113"/>
      <c r="L245" s="113">
        <v>10</v>
      </c>
      <c r="M245" s="113"/>
      <c r="N245" s="113"/>
      <c r="O245" s="163">
        <v>15</v>
      </c>
      <c r="P245" s="263"/>
      <c r="Q245" s="163">
        <v>1</v>
      </c>
      <c r="R245" s="163">
        <v>0.4</v>
      </c>
      <c r="S245" s="163">
        <v>0.6</v>
      </c>
      <c r="T245" s="180"/>
      <c r="U245" s="81"/>
      <c r="V245" s="81"/>
    </row>
    <row r="246" spans="1:226" s="85" customFormat="1" ht="12.75" customHeight="1">
      <c r="A246" s="321">
        <v>9</v>
      </c>
      <c r="B246" s="349"/>
      <c r="C246" s="229">
        <v>5</v>
      </c>
      <c r="D246" s="190" t="s">
        <v>208</v>
      </c>
      <c r="E246" s="313" t="s">
        <v>241</v>
      </c>
      <c r="F246" s="329" t="s">
        <v>46</v>
      </c>
      <c r="G246" s="199" t="s">
        <v>25</v>
      </c>
      <c r="H246" s="262">
        <v>20</v>
      </c>
      <c r="I246" s="166">
        <v>10</v>
      </c>
      <c r="J246" s="163">
        <v>30</v>
      </c>
      <c r="K246" s="163">
        <v>10</v>
      </c>
      <c r="L246" s="186"/>
      <c r="M246" s="163"/>
      <c r="N246" s="163"/>
      <c r="O246" s="163">
        <v>30</v>
      </c>
      <c r="P246" s="262">
        <v>3</v>
      </c>
      <c r="Q246" s="163">
        <v>2</v>
      </c>
      <c r="R246" s="163">
        <v>0.8</v>
      </c>
      <c r="S246" s="163">
        <v>1.2</v>
      </c>
      <c r="T246" s="180">
        <v>10</v>
      </c>
      <c r="U246" s="81"/>
      <c r="V246" s="81"/>
    </row>
    <row r="247" spans="1:226" s="85" customFormat="1">
      <c r="A247" s="322"/>
      <c r="B247" s="349"/>
      <c r="C247" s="229">
        <v>5</v>
      </c>
      <c r="D247" s="190" t="s">
        <v>209</v>
      </c>
      <c r="E247" s="314"/>
      <c r="F247" s="330"/>
      <c r="G247" s="199" t="s">
        <v>26</v>
      </c>
      <c r="H247" s="263"/>
      <c r="I247" s="166">
        <v>10</v>
      </c>
      <c r="J247" s="163">
        <v>15</v>
      </c>
      <c r="K247" s="163"/>
      <c r="L247" s="163">
        <v>10</v>
      </c>
      <c r="M247" s="163"/>
      <c r="N247" s="163"/>
      <c r="O247" s="163">
        <v>15</v>
      </c>
      <c r="P247" s="263"/>
      <c r="Q247" s="163">
        <v>1</v>
      </c>
      <c r="R247" s="163">
        <v>0.4</v>
      </c>
      <c r="S247" s="163">
        <v>0.6</v>
      </c>
      <c r="T247" s="180"/>
      <c r="U247" s="81"/>
      <c r="V247" s="81"/>
    </row>
    <row r="248" spans="1:226" s="84" customFormat="1">
      <c r="A248" s="86">
        <v>10</v>
      </c>
      <c r="B248" s="335"/>
      <c r="C248" s="230">
        <v>6</v>
      </c>
      <c r="D248" s="190" t="s">
        <v>248</v>
      </c>
      <c r="E248" s="172" t="s">
        <v>171</v>
      </c>
      <c r="F248" s="172" t="s">
        <v>46</v>
      </c>
      <c r="G248" s="128" t="s">
        <v>25</v>
      </c>
      <c r="H248" s="174">
        <v>10</v>
      </c>
      <c r="I248" s="177">
        <v>10</v>
      </c>
      <c r="J248" s="180">
        <v>40</v>
      </c>
      <c r="K248" s="180">
        <v>10</v>
      </c>
      <c r="L248" s="180"/>
      <c r="M248" s="180"/>
      <c r="N248" s="180"/>
      <c r="O248" s="180">
        <v>40</v>
      </c>
      <c r="P248" s="174">
        <v>2</v>
      </c>
      <c r="Q248" s="180">
        <v>2</v>
      </c>
      <c r="R248" s="180">
        <v>0.4</v>
      </c>
      <c r="S248" s="180">
        <v>1.6</v>
      </c>
      <c r="T248" s="180"/>
      <c r="U248" s="58"/>
      <c r="V248" s="58"/>
    </row>
    <row r="249" spans="1:226" ht="14.25" customHeight="1">
      <c r="A249" s="385" t="s">
        <v>104</v>
      </c>
      <c r="B249" s="386"/>
      <c r="C249" s="386"/>
      <c r="D249" s="386"/>
      <c r="E249" s="386"/>
      <c r="F249" s="386"/>
      <c r="G249" s="387"/>
      <c r="H249" s="232">
        <f>SUM(H233:H248)</f>
        <v>190</v>
      </c>
      <c r="I249" s="232">
        <f t="shared" ref="I249:T249" si="13">SUM(I233:I248)</f>
        <v>190</v>
      </c>
      <c r="J249" s="232">
        <f t="shared" si="13"/>
        <v>405</v>
      </c>
      <c r="K249" s="232">
        <f t="shared" si="13"/>
        <v>70</v>
      </c>
      <c r="L249" s="232">
        <f t="shared" si="13"/>
        <v>120</v>
      </c>
      <c r="M249" s="232">
        <f t="shared" si="13"/>
        <v>0</v>
      </c>
      <c r="N249" s="232">
        <f t="shared" si="13"/>
        <v>0</v>
      </c>
      <c r="O249" s="232">
        <f t="shared" si="13"/>
        <v>405</v>
      </c>
      <c r="P249" s="232">
        <f t="shared" si="13"/>
        <v>26</v>
      </c>
      <c r="Q249" s="232">
        <f t="shared" si="13"/>
        <v>26</v>
      </c>
      <c r="R249" s="232">
        <f t="shared" si="13"/>
        <v>9.9</v>
      </c>
      <c r="S249" s="232">
        <f t="shared" si="13"/>
        <v>16.099999999999998</v>
      </c>
      <c r="T249" s="232">
        <f t="shared" si="13"/>
        <v>65</v>
      </c>
      <c r="U249" s="58"/>
      <c r="V249" s="58"/>
    </row>
    <row r="250" spans="1:226">
      <c r="U250" s="58"/>
      <c r="V250" s="58"/>
    </row>
    <row r="251" spans="1:226">
      <c r="A251" s="264" t="s">
        <v>106</v>
      </c>
      <c r="B251" s="264"/>
      <c r="C251" s="264"/>
      <c r="D251" s="264"/>
      <c r="E251" s="264"/>
      <c r="F251" s="264"/>
      <c r="G251" s="264"/>
      <c r="H251" s="264"/>
      <c r="I251" s="264"/>
      <c r="J251" s="264"/>
      <c r="K251" s="264"/>
      <c r="L251" s="264"/>
      <c r="M251" s="264"/>
      <c r="N251" s="264"/>
      <c r="O251" s="264"/>
      <c r="P251" s="264"/>
      <c r="Q251" s="264"/>
      <c r="R251" s="264"/>
      <c r="S251" s="264"/>
      <c r="T251" s="264"/>
      <c r="U251" s="58"/>
      <c r="V251" s="58"/>
    </row>
    <row r="252" spans="1:226">
      <c r="A252" s="388" t="s">
        <v>109</v>
      </c>
      <c r="B252" s="389"/>
      <c r="C252" s="389"/>
      <c r="D252" s="389"/>
      <c r="E252" s="389"/>
      <c r="F252" s="389"/>
      <c r="G252" s="389"/>
      <c r="H252" s="389"/>
      <c r="I252" s="389"/>
      <c r="J252" s="389"/>
      <c r="K252" s="389"/>
      <c r="L252" s="389"/>
      <c r="M252" s="389"/>
      <c r="N252" s="389"/>
      <c r="O252" s="389"/>
      <c r="P252" s="389"/>
      <c r="Q252" s="389"/>
      <c r="R252" s="389"/>
      <c r="S252" s="389"/>
      <c r="T252" s="390"/>
      <c r="U252" s="58"/>
      <c r="V252" s="58"/>
    </row>
    <row r="253" spans="1:226" s="75" customFormat="1" ht="14.25" customHeight="1">
      <c r="A253" s="292" t="s">
        <v>3</v>
      </c>
      <c r="B253" s="296" t="s">
        <v>4</v>
      </c>
      <c r="C253" s="296" t="s">
        <v>5</v>
      </c>
      <c r="D253" s="305" t="s">
        <v>101</v>
      </c>
      <c r="E253" s="338" t="s">
        <v>102</v>
      </c>
      <c r="F253" s="339" t="s">
        <v>8</v>
      </c>
      <c r="G253" s="341" t="s">
        <v>9</v>
      </c>
      <c r="H253" s="341" t="s">
        <v>10</v>
      </c>
      <c r="I253" s="341"/>
      <c r="J253" s="341"/>
      <c r="K253" s="341"/>
      <c r="L253" s="341"/>
      <c r="M253" s="341"/>
      <c r="N253" s="341"/>
      <c r="O253" s="341"/>
      <c r="P253" s="338" t="s">
        <v>11</v>
      </c>
      <c r="Q253" s="338"/>
      <c r="R253" s="338"/>
      <c r="S253" s="338"/>
      <c r="T253" s="265" t="s">
        <v>185</v>
      </c>
      <c r="U253" s="237"/>
      <c r="V253" s="237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18"/>
      <c r="AZ253" s="18"/>
      <c r="BA253" s="18"/>
      <c r="BB253" s="18"/>
      <c r="BC253" s="18"/>
      <c r="BD253" s="18"/>
      <c r="BE253" s="18"/>
      <c r="BF253" s="18"/>
      <c r="BG253" s="18"/>
      <c r="BH253" s="18"/>
      <c r="BI253" s="18"/>
      <c r="BJ253" s="18"/>
      <c r="BK253" s="18"/>
      <c r="BL253" s="18"/>
      <c r="BM253" s="18"/>
      <c r="BN253" s="18"/>
      <c r="BO253" s="18"/>
      <c r="BP253" s="18"/>
      <c r="BQ253" s="18"/>
      <c r="BR253" s="18"/>
      <c r="BS253" s="18"/>
      <c r="BT253" s="18"/>
      <c r="BU253" s="18"/>
      <c r="BV253" s="18"/>
      <c r="BW253" s="18"/>
      <c r="BX253" s="18"/>
      <c r="BY253" s="18"/>
      <c r="BZ253" s="18"/>
      <c r="CA253" s="18"/>
      <c r="CB253" s="18"/>
      <c r="CC253" s="18"/>
      <c r="CD253" s="18"/>
      <c r="CE253" s="18"/>
      <c r="CF253" s="18"/>
      <c r="CG253" s="18"/>
      <c r="CH253" s="18"/>
      <c r="CI253" s="18"/>
      <c r="CJ253" s="18"/>
      <c r="CK253" s="18"/>
      <c r="CL253" s="18"/>
      <c r="CM253" s="18"/>
      <c r="CN253" s="18"/>
      <c r="CO253" s="18"/>
      <c r="CP253" s="18"/>
      <c r="CQ253" s="18"/>
      <c r="CR253" s="18"/>
      <c r="CS253" s="18"/>
      <c r="CT253" s="18"/>
      <c r="CU253" s="18"/>
      <c r="CV253" s="18"/>
      <c r="CW253" s="18"/>
      <c r="CX253" s="18"/>
      <c r="CY253" s="18"/>
      <c r="CZ253" s="18"/>
      <c r="DA253" s="18"/>
      <c r="DB253" s="18"/>
      <c r="DC253" s="18"/>
      <c r="DD253" s="18"/>
      <c r="DE253" s="18"/>
      <c r="DF253" s="18"/>
      <c r="DG253" s="18"/>
      <c r="DH253" s="18"/>
      <c r="DI253" s="18"/>
      <c r="DJ253" s="18"/>
      <c r="DK253" s="18"/>
      <c r="DL253" s="18"/>
      <c r="DM253" s="18"/>
      <c r="DN253" s="18"/>
      <c r="DO253" s="18"/>
      <c r="DP253" s="18"/>
      <c r="DQ253" s="18"/>
      <c r="DR253" s="18"/>
      <c r="DS253" s="18"/>
      <c r="DT253" s="18"/>
      <c r="DU253" s="18"/>
      <c r="DV253" s="18"/>
      <c r="DW253" s="18"/>
      <c r="DX253" s="18"/>
      <c r="DY253" s="18"/>
      <c r="DZ253" s="18"/>
      <c r="EA253" s="18"/>
      <c r="EB253" s="18"/>
      <c r="EC253" s="18"/>
      <c r="ED253" s="18"/>
      <c r="EE253" s="18"/>
      <c r="EF253" s="18"/>
      <c r="EG253" s="18"/>
      <c r="EH253" s="18"/>
      <c r="EI253" s="18"/>
      <c r="EJ253" s="18"/>
      <c r="EK253" s="18"/>
      <c r="EL253" s="18"/>
      <c r="EM253" s="18"/>
      <c r="EN253" s="18"/>
      <c r="EO253" s="18"/>
      <c r="EP253" s="18"/>
      <c r="EQ253" s="18"/>
      <c r="ER253" s="18"/>
      <c r="ES253" s="18"/>
      <c r="ET253" s="18"/>
      <c r="EU253" s="18"/>
      <c r="EV253" s="18"/>
      <c r="EW253" s="18"/>
      <c r="EX253" s="18"/>
      <c r="EY253" s="18"/>
      <c r="EZ253" s="18"/>
      <c r="FA253" s="18"/>
      <c r="FB253" s="18"/>
      <c r="FC253" s="18"/>
      <c r="FD253" s="18"/>
      <c r="FE253" s="18"/>
      <c r="FF253" s="18"/>
      <c r="FG253" s="18"/>
      <c r="FH253" s="18"/>
      <c r="FI253" s="18"/>
      <c r="FJ253" s="18"/>
      <c r="FK253" s="18"/>
      <c r="FL253" s="18"/>
      <c r="FM253" s="18"/>
      <c r="FN253" s="18"/>
      <c r="FO253" s="18"/>
      <c r="FP253" s="18"/>
      <c r="FQ253" s="18"/>
      <c r="FR253" s="18"/>
      <c r="FS253" s="18"/>
      <c r="FT253" s="18"/>
      <c r="FU253" s="18"/>
      <c r="FV253" s="18"/>
      <c r="FW253" s="18"/>
      <c r="FX253" s="18"/>
      <c r="FY253" s="18"/>
      <c r="FZ253" s="18"/>
      <c r="GA253" s="18"/>
      <c r="GB253" s="18"/>
      <c r="GC253" s="18"/>
      <c r="GD253" s="18"/>
      <c r="GE253" s="18"/>
      <c r="GF253" s="18"/>
      <c r="GG253" s="18"/>
      <c r="GH253" s="18"/>
      <c r="GI253" s="18"/>
      <c r="GJ253" s="18"/>
      <c r="GK253" s="18"/>
      <c r="GL253" s="18"/>
      <c r="GM253" s="18"/>
      <c r="GN253" s="18"/>
      <c r="GO253" s="18"/>
      <c r="GP253" s="18"/>
      <c r="GQ253" s="18"/>
      <c r="GR253" s="18"/>
      <c r="GS253" s="18"/>
      <c r="GT253" s="18"/>
      <c r="GU253" s="18"/>
      <c r="GV253" s="18"/>
      <c r="GW253" s="18"/>
      <c r="GX253" s="18"/>
      <c r="GY253" s="18"/>
      <c r="GZ253" s="18"/>
      <c r="HA253" s="18"/>
      <c r="HB253" s="18"/>
      <c r="HC253" s="18"/>
      <c r="HD253" s="18"/>
      <c r="HE253" s="18"/>
      <c r="HF253" s="18"/>
      <c r="HG253" s="18"/>
      <c r="HH253" s="18"/>
      <c r="HI253" s="18"/>
      <c r="HJ253" s="18"/>
      <c r="HK253" s="18"/>
      <c r="HL253" s="18"/>
      <c r="HM253" s="18"/>
      <c r="HN253" s="18"/>
      <c r="HO253" s="18"/>
      <c r="HP253" s="18"/>
      <c r="HQ253" s="18"/>
      <c r="HR253" s="18"/>
    </row>
    <row r="254" spans="1:226" s="75" customFormat="1" ht="14.25" customHeight="1">
      <c r="A254" s="293"/>
      <c r="B254" s="297"/>
      <c r="C254" s="297"/>
      <c r="D254" s="306"/>
      <c r="E254" s="308"/>
      <c r="F254" s="340"/>
      <c r="G254" s="342"/>
      <c r="H254" s="342" t="s">
        <v>12</v>
      </c>
      <c r="I254" s="342"/>
      <c r="J254" s="342"/>
      <c r="K254" s="303" t="s">
        <v>13</v>
      </c>
      <c r="L254" s="303"/>
      <c r="M254" s="303"/>
      <c r="N254" s="303"/>
      <c r="O254" s="303"/>
      <c r="P254" s="304" t="s">
        <v>103</v>
      </c>
      <c r="Q254" s="315" t="s">
        <v>12</v>
      </c>
      <c r="R254" s="308" t="s">
        <v>13</v>
      </c>
      <c r="S254" s="308"/>
      <c r="T254" s="266"/>
      <c r="U254" s="237"/>
      <c r="V254" s="237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18"/>
      <c r="AZ254" s="18"/>
      <c r="BA254" s="18"/>
      <c r="BB254" s="18"/>
      <c r="BC254" s="18"/>
      <c r="BD254" s="18"/>
      <c r="BE254" s="18"/>
      <c r="BF254" s="18"/>
      <c r="BG254" s="18"/>
      <c r="BH254" s="18"/>
      <c r="BI254" s="18"/>
      <c r="BJ254" s="18"/>
      <c r="BK254" s="18"/>
      <c r="BL254" s="18"/>
      <c r="BM254" s="18"/>
      <c r="BN254" s="18"/>
      <c r="BO254" s="18"/>
      <c r="BP254" s="18"/>
      <c r="BQ254" s="18"/>
      <c r="BR254" s="18"/>
      <c r="BS254" s="18"/>
      <c r="BT254" s="18"/>
      <c r="BU254" s="18"/>
      <c r="BV254" s="18"/>
      <c r="BW254" s="18"/>
      <c r="BX254" s="18"/>
      <c r="BY254" s="18"/>
      <c r="BZ254" s="18"/>
      <c r="CA254" s="18"/>
      <c r="CB254" s="18"/>
      <c r="CC254" s="18"/>
      <c r="CD254" s="18"/>
      <c r="CE254" s="18"/>
      <c r="CF254" s="18"/>
      <c r="CG254" s="18"/>
      <c r="CH254" s="18"/>
      <c r="CI254" s="18"/>
      <c r="CJ254" s="18"/>
      <c r="CK254" s="18"/>
      <c r="CL254" s="18"/>
      <c r="CM254" s="18"/>
      <c r="CN254" s="18"/>
      <c r="CO254" s="18"/>
      <c r="CP254" s="18"/>
      <c r="CQ254" s="18"/>
      <c r="CR254" s="18"/>
      <c r="CS254" s="18"/>
      <c r="CT254" s="18"/>
      <c r="CU254" s="18"/>
      <c r="CV254" s="18"/>
      <c r="CW254" s="18"/>
      <c r="CX254" s="18"/>
      <c r="CY254" s="18"/>
      <c r="CZ254" s="18"/>
      <c r="DA254" s="18"/>
      <c r="DB254" s="18"/>
      <c r="DC254" s="18"/>
      <c r="DD254" s="18"/>
      <c r="DE254" s="18"/>
      <c r="DF254" s="18"/>
      <c r="DG254" s="18"/>
      <c r="DH254" s="18"/>
      <c r="DI254" s="18"/>
      <c r="DJ254" s="18"/>
      <c r="DK254" s="18"/>
      <c r="DL254" s="18"/>
      <c r="DM254" s="18"/>
      <c r="DN254" s="18"/>
      <c r="DO254" s="18"/>
      <c r="DP254" s="18"/>
      <c r="DQ254" s="18"/>
      <c r="DR254" s="18"/>
      <c r="DS254" s="18"/>
      <c r="DT254" s="18"/>
      <c r="DU254" s="18"/>
      <c r="DV254" s="18"/>
      <c r="DW254" s="18"/>
      <c r="DX254" s="18"/>
      <c r="DY254" s="18"/>
      <c r="DZ254" s="18"/>
      <c r="EA254" s="18"/>
      <c r="EB254" s="18"/>
      <c r="EC254" s="18"/>
      <c r="ED254" s="18"/>
      <c r="EE254" s="18"/>
      <c r="EF254" s="18"/>
      <c r="EG254" s="18"/>
      <c r="EH254" s="18"/>
      <c r="EI254" s="18"/>
      <c r="EJ254" s="18"/>
      <c r="EK254" s="18"/>
      <c r="EL254" s="18"/>
      <c r="EM254" s="18"/>
      <c r="EN254" s="18"/>
      <c r="EO254" s="18"/>
      <c r="EP254" s="18"/>
      <c r="EQ254" s="18"/>
      <c r="ER254" s="18"/>
      <c r="ES254" s="18"/>
      <c r="ET254" s="18"/>
      <c r="EU254" s="18"/>
      <c r="EV254" s="18"/>
      <c r="EW254" s="18"/>
      <c r="EX254" s="18"/>
      <c r="EY254" s="18"/>
      <c r="EZ254" s="18"/>
      <c r="FA254" s="18"/>
      <c r="FB254" s="18"/>
      <c r="FC254" s="18"/>
      <c r="FD254" s="18"/>
      <c r="FE254" s="18"/>
      <c r="FF254" s="18"/>
      <c r="FG254" s="18"/>
      <c r="FH254" s="18"/>
      <c r="FI254" s="18"/>
      <c r="FJ254" s="18"/>
      <c r="FK254" s="18"/>
      <c r="FL254" s="18"/>
      <c r="FM254" s="18"/>
      <c r="FN254" s="18"/>
      <c r="FO254" s="18"/>
      <c r="FP254" s="18"/>
      <c r="FQ254" s="18"/>
      <c r="FR254" s="18"/>
      <c r="FS254" s="18"/>
      <c r="FT254" s="18"/>
      <c r="FU254" s="18"/>
      <c r="FV254" s="18"/>
      <c r="FW254" s="18"/>
      <c r="FX254" s="18"/>
      <c r="FY254" s="18"/>
      <c r="FZ254" s="18"/>
      <c r="GA254" s="18"/>
      <c r="GB254" s="18"/>
      <c r="GC254" s="18"/>
      <c r="GD254" s="18"/>
      <c r="GE254" s="18"/>
      <c r="GF254" s="18"/>
      <c r="GG254" s="18"/>
      <c r="GH254" s="18"/>
      <c r="GI254" s="18"/>
      <c r="GJ254" s="18"/>
      <c r="GK254" s="18"/>
      <c r="GL254" s="18"/>
      <c r="GM254" s="18"/>
      <c r="GN254" s="18"/>
      <c r="GO254" s="18"/>
      <c r="GP254" s="18"/>
      <c r="GQ254" s="18"/>
      <c r="GR254" s="18"/>
      <c r="GS254" s="18"/>
      <c r="GT254" s="18"/>
      <c r="GU254" s="18"/>
      <c r="GV254" s="18"/>
      <c r="GW254" s="18"/>
      <c r="GX254" s="18"/>
      <c r="GY254" s="18"/>
      <c r="GZ254" s="18"/>
      <c r="HA254" s="18"/>
      <c r="HB254" s="18"/>
      <c r="HC254" s="18"/>
      <c r="HD254" s="18"/>
      <c r="HE254" s="18"/>
      <c r="HF254" s="18"/>
      <c r="HG254" s="18"/>
      <c r="HH254" s="18"/>
      <c r="HI254" s="18"/>
      <c r="HJ254" s="18"/>
      <c r="HK254" s="18"/>
      <c r="HL254" s="18"/>
      <c r="HM254" s="18"/>
      <c r="HN254" s="18"/>
      <c r="HO254" s="18"/>
      <c r="HP254" s="18"/>
      <c r="HQ254" s="18"/>
      <c r="HR254" s="18"/>
    </row>
    <row r="255" spans="1:226" s="75" customFormat="1" ht="66">
      <c r="A255" s="293"/>
      <c r="B255" s="297"/>
      <c r="C255" s="297"/>
      <c r="D255" s="307"/>
      <c r="E255" s="308"/>
      <c r="F255" s="340"/>
      <c r="G255" s="342"/>
      <c r="H255" s="223" t="s">
        <v>16</v>
      </c>
      <c r="I255" s="224" t="s">
        <v>259</v>
      </c>
      <c r="J255" s="225" t="s">
        <v>17</v>
      </c>
      <c r="K255" s="223" t="s">
        <v>264</v>
      </c>
      <c r="L255" s="223" t="s">
        <v>265</v>
      </c>
      <c r="M255" s="226" t="s">
        <v>262</v>
      </c>
      <c r="N255" s="226" t="s">
        <v>263</v>
      </c>
      <c r="O255" s="227" t="s">
        <v>17</v>
      </c>
      <c r="P255" s="304"/>
      <c r="Q255" s="315"/>
      <c r="R255" s="228" t="s">
        <v>18</v>
      </c>
      <c r="S255" s="227" t="s">
        <v>17</v>
      </c>
      <c r="T255" s="266"/>
      <c r="U255" s="237"/>
      <c r="V255" s="237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8"/>
      <c r="BB255" s="18"/>
      <c r="BC255" s="18"/>
      <c r="BD255" s="18"/>
      <c r="BE255" s="18"/>
      <c r="BF255" s="18"/>
      <c r="BG255" s="18"/>
      <c r="BH255" s="18"/>
      <c r="BI255" s="18"/>
      <c r="BJ255" s="18"/>
      <c r="BK255" s="18"/>
      <c r="BL255" s="18"/>
      <c r="BM255" s="18"/>
      <c r="BN255" s="18"/>
      <c r="BO255" s="18"/>
      <c r="BP255" s="18"/>
      <c r="BQ255" s="18"/>
      <c r="BR255" s="18"/>
      <c r="BS255" s="18"/>
      <c r="BT255" s="18"/>
      <c r="BU255" s="18"/>
      <c r="BV255" s="18"/>
      <c r="BW255" s="18"/>
      <c r="BX255" s="18"/>
      <c r="BY255" s="18"/>
      <c r="BZ255" s="18"/>
      <c r="CA255" s="18"/>
      <c r="CB255" s="18"/>
      <c r="CC255" s="18"/>
      <c r="CD255" s="18"/>
      <c r="CE255" s="18"/>
      <c r="CF255" s="18"/>
      <c r="CG255" s="18"/>
      <c r="CH255" s="18"/>
      <c r="CI255" s="18"/>
      <c r="CJ255" s="18"/>
      <c r="CK255" s="18"/>
      <c r="CL255" s="18"/>
      <c r="CM255" s="18"/>
      <c r="CN255" s="18"/>
      <c r="CO255" s="18"/>
      <c r="CP255" s="18"/>
      <c r="CQ255" s="18"/>
      <c r="CR255" s="18"/>
      <c r="CS255" s="18"/>
      <c r="CT255" s="18"/>
      <c r="CU255" s="18"/>
      <c r="CV255" s="18"/>
      <c r="CW255" s="18"/>
      <c r="CX255" s="18"/>
      <c r="CY255" s="18"/>
      <c r="CZ255" s="18"/>
      <c r="DA255" s="18"/>
      <c r="DB255" s="18"/>
      <c r="DC255" s="18"/>
      <c r="DD255" s="18"/>
      <c r="DE255" s="18"/>
      <c r="DF255" s="18"/>
      <c r="DG255" s="18"/>
      <c r="DH255" s="18"/>
      <c r="DI255" s="18"/>
      <c r="DJ255" s="18"/>
      <c r="DK255" s="18"/>
      <c r="DL255" s="18"/>
      <c r="DM255" s="18"/>
      <c r="DN255" s="18"/>
      <c r="DO255" s="18"/>
      <c r="DP255" s="18"/>
      <c r="DQ255" s="18"/>
      <c r="DR255" s="18"/>
      <c r="DS255" s="18"/>
      <c r="DT255" s="18"/>
      <c r="DU255" s="18"/>
      <c r="DV255" s="18"/>
      <c r="DW255" s="18"/>
      <c r="DX255" s="18"/>
      <c r="DY255" s="18"/>
      <c r="DZ255" s="18"/>
      <c r="EA255" s="18"/>
      <c r="EB255" s="18"/>
      <c r="EC255" s="18"/>
      <c r="ED255" s="18"/>
      <c r="EE255" s="18"/>
      <c r="EF255" s="18"/>
      <c r="EG255" s="18"/>
      <c r="EH255" s="18"/>
      <c r="EI255" s="18"/>
      <c r="EJ255" s="18"/>
      <c r="EK255" s="18"/>
      <c r="EL255" s="18"/>
      <c r="EM255" s="18"/>
      <c r="EN255" s="18"/>
      <c r="EO255" s="18"/>
      <c r="EP255" s="18"/>
      <c r="EQ255" s="18"/>
      <c r="ER255" s="18"/>
      <c r="ES255" s="18"/>
      <c r="ET255" s="18"/>
      <c r="EU255" s="18"/>
      <c r="EV255" s="18"/>
      <c r="EW255" s="18"/>
      <c r="EX255" s="18"/>
      <c r="EY255" s="18"/>
      <c r="EZ255" s="18"/>
      <c r="FA255" s="18"/>
      <c r="FB255" s="18"/>
      <c r="FC255" s="18"/>
      <c r="FD255" s="18"/>
      <c r="FE255" s="18"/>
      <c r="FF255" s="18"/>
      <c r="FG255" s="18"/>
      <c r="FH255" s="18"/>
      <c r="FI255" s="18"/>
      <c r="FJ255" s="18"/>
      <c r="FK255" s="18"/>
      <c r="FL255" s="18"/>
      <c r="FM255" s="18"/>
      <c r="FN255" s="18"/>
      <c r="FO255" s="18"/>
      <c r="FP255" s="18"/>
      <c r="FQ255" s="18"/>
      <c r="FR255" s="18"/>
      <c r="FS255" s="18"/>
      <c r="FT255" s="18"/>
      <c r="FU255" s="18"/>
      <c r="FV255" s="18"/>
      <c r="FW255" s="18"/>
      <c r="FX255" s="18"/>
      <c r="FY255" s="18"/>
      <c r="FZ255" s="18"/>
      <c r="GA255" s="18"/>
      <c r="GB255" s="18"/>
      <c r="GC255" s="18"/>
      <c r="GD255" s="18"/>
      <c r="GE255" s="18"/>
      <c r="GF255" s="18"/>
      <c r="GG255" s="18"/>
      <c r="GH255" s="18"/>
      <c r="GI255" s="18"/>
      <c r="GJ255" s="18"/>
      <c r="GK255" s="18"/>
      <c r="GL255" s="18"/>
      <c r="GM255" s="18"/>
      <c r="GN255" s="18"/>
      <c r="GO255" s="18"/>
      <c r="GP255" s="18"/>
      <c r="GQ255" s="18"/>
      <c r="GR255" s="18"/>
      <c r="GS255" s="18"/>
      <c r="GT255" s="18"/>
      <c r="GU255" s="18"/>
      <c r="GV255" s="18"/>
      <c r="GW255" s="18"/>
      <c r="GX255" s="18"/>
      <c r="GY255" s="18"/>
      <c r="GZ255" s="18"/>
      <c r="HA255" s="18"/>
      <c r="HB255" s="18"/>
      <c r="HC255" s="18"/>
      <c r="HD255" s="18"/>
      <c r="HE255" s="18"/>
      <c r="HF255" s="18"/>
      <c r="HG255" s="18"/>
      <c r="HH255" s="18"/>
      <c r="HI255" s="18"/>
      <c r="HJ255" s="18"/>
      <c r="HK255" s="18"/>
      <c r="HL255" s="18"/>
      <c r="HM255" s="18"/>
      <c r="HN255" s="18"/>
      <c r="HO255" s="18"/>
      <c r="HP255" s="18"/>
      <c r="HQ255" s="18"/>
      <c r="HR255" s="18"/>
    </row>
    <row r="256" spans="1:226" s="84" customFormat="1" ht="24" customHeight="1">
      <c r="A256" s="83">
        <v>1</v>
      </c>
      <c r="B256" s="334" t="s">
        <v>74</v>
      </c>
      <c r="C256" s="229">
        <v>4</v>
      </c>
      <c r="D256" s="190" t="s">
        <v>223</v>
      </c>
      <c r="E256" s="200" t="s">
        <v>172</v>
      </c>
      <c r="F256" s="206" t="s">
        <v>71</v>
      </c>
      <c r="G256" s="163" t="s">
        <v>26</v>
      </c>
      <c r="H256" s="163">
        <v>60</v>
      </c>
      <c r="I256" s="166">
        <v>60</v>
      </c>
      <c r="J256" s="163">
        <v>30</v>
      </c>
      <c r="K256" s="163"/>
      <c r="L256" s="163"/>
      <c r="M256" s="163">
        <v>60</v>
      </c>
      <c r="N256" s="163"/>
      <c r="O256" s="163">
        <v>30</v>
      </c>
      <c r="P256" s="163">
        <v>3</v>
      </c>
      <c r="Q256" s="163">
        <v>3</v>
      </c>
      <c r="R256" s="163">
        <v>2</v>
      </c>
      <c r="S256" s="163">
        <v>1</v>
      </c>
      <c r="T256" s="180"/>
      <c r="U256" s="58"/>
      <c r="V256" s="58"/>
    </row>
    <row r="257" spans="1:226" s="84" customFormat="1">
      <c r="A257" s="83">
        <v>2</v>
      </c>
      <c r="B257" s="335"/>
      <c r="C257" s="229">
        <v>4</v>
      </c>
      <c r="D257" s="190" t="s">
        <v>224</v>
      </c>
      <c r="E257" s="200" t="s">
        <v>183</v>
      </c>
      <c r="F257" s="206" t="s">
        <v>71</v>
      </c>
      <c r="G257" s="163" t="s">
        <v>26</v>
      </c>
      <c r="H257" s="163">
        <v>60</v>
      </c>
      <c r="I257" s="166">
        <v>60</v>
      </c>
      <c r="J257" s="163">
        <v>30</v>
      </c>
      <c r="K257" s="163"/>
      <c r="L257" s="163"/>
      <c r="M257" s="163">
        <v>60</v>
      </c>
      <c r="N257" s="163"/>
      <c r="O257" s="163">
        <v>30</v>
      </c>
      <c r="P257" s="163">
        <v>3</v>
      </c>
      <c r="Q257" s="163">
        <v>3</v>
      </c>
      <c r="R257" s="163">
        <v>2</v>
      </c>
      <c r="S257" s="163">
        <v>1</v>
      </c>
      <c r="T257" s="180"/>
      <c r="U257" s="58"/>
      <c r="V257" s="58"/>
    </row>
    <row r="258" spans="1:226" ht="14.25" customHeight="1">
      <c r="A258" s="391" t="s">
        <v>104</v>
      </c>
      <c r="B258" s="392"/>
      <c r="C258" s="392"/>
      <c r="D258" s="392"/>
      <c r="E258" s="392"/>
      <c r="F258" s="392"/>
      <c r="G258" s="393"/>
      <c r="H258" s="232">
        <f>SUM(H256:H257)</f>
        <v>120</v>
      </c>
      <c r="I258" s="232">
        <f t="shared" ref="I258:T258" si="14">SUM(I256:I257)</f>
        <v>120</v>
      </c>
      <c r="J258" s="232">
        <f t="shared" si="14"/>
        <v>60</v>
      </c>
      <c r="K258" s="232">
        <f t="shared" si="14"/>
        <v>0</v>
      </c>
      <c r="L258" s="232">
        <f t="shared" si="14"/>
        <v>0</v>
      </c>
      <c r="M258" s="232">
        <f t="shared" si="14"/>
        <v>120</v>
      </c>
      <c r="N258" s="232">
        <f t="shared" si="14"/>
        <v>0</v>
      </c>
      <c r="O258" s="232">
        <f t="shared" si="14"/>
        <v>60</v>
      </c>
      <c r="P258" s="232">
        <f t="shared" si="14"/>
        <v>6</v>
      </c>
      <c r="Q258" s="232">
        <f t="shared" si="14"/>
        <v>6</v>
      </c>
      <c r="R258" s="232">
        <f t="shared" si="14"/>
        <v>4</v>
      </c>
      <c r="S258" s="232">
        <f t="shared" si="14"/>
        <v>2</v>
      </c>
      <c r="T258" s="232">
        <f t="shared" si="14"/>
        <v>0</v>
      </c>
      <c r="U258" s="58"/>
      <c r="V258" s="58"/>
    </row>
    <row r="259" spans="1:226">
      <c r="U259" s="58"/>
      <c r="V259" s="58"/>
    </row>
    <row r="260" spans="1:226">
      <c r="A260" s="264" t="s">
        <v>110</v>
      </c>
      <c r="B260" s="264"/>
      <c r="C260" s="264"/>
      <c r="D260" s="264"/>
      <c r="E260" s="264"/>
      <c r="F260" s="264"/>
      <c r="G260" s="264"/>
      <c r="H260" s="264"/>
      <c r="I260" s="264"/>
      <c r="J260" s="264"/>
      <c r="K260" s="264"/>
      <c r="L260" s="264"/>
      <c r="M260" s="264"/>
      <c r="N260" s="264"/>
      <c r="O260" s="264"/>
      <c r="P260" s="264"/>
      <c r="Q260" s="264"/>
      <c r="R260" s="264"/>
      <c r="S260" s="264"/>
      <c r="T260" s="264"/>
      <c r="U260" s="58"/>
      <c r="V260" s="58"/>
    </row>
    <row r="261" spans="1:226">
      <c r="A261" s="264" t="s">
        <v>191</v>
      </c>
      <c r="B261" s="264"/>
      <c r="C261" s="264"/>
      <c r="D261" s="264"/>
      <c r="E261" s="264"/>
      <c r="F261" s="264"/>
      <c r="G261" s="264"/>
      <c r="H261" s="264"/>
      <c r="I261" s="264"/>
      <c r="J261" s="264"/>
      <c r="K261" s="264"/>
      <c r="L261" s="264"/>
      <c r="M261" s="264"/>
      <c r="N261" s="264"/>
      <c r="O261" s="264"/>
      <c r="P261" s="264"/>
      <c r="Q261" s="264"/>
      <c r="R261" s="264"/>
      <c r="S261" s="264"/>
      <c r="T261" s="264"/>
      <c r="U261" s="58"/>
      <c r="V261" s="58"/>
    </row>
    <row r="262" spans="1:226" s="75" customFormat="1" ht="14.25" customHeight="1">
      <c r="A262" s="292" t="s">
        <v>3</v>
      </c>
      <c r="B262" s="296" t="s">
        <v>4</v>
      </c>
      <c r="C262" s="296" t="s">
        <v>5</v>
      </c>
      <c r="D262" s="305" t="s">
        <v>101</v>
      </c>
      <c r="E262" s="338" t="s">
        <v>102</v>
      </c>
      <c r="F262" s="339" t="s">
        <v>8</v>
      </c>
      <c r="G262" s="341" t="s">
        <v>9</v>
      </c>
      <c r="H262" s="341" t="s">
        <v>10</v>
      </c>
      <c r="I262" s="341"/>
      <c r="J262" s="341"/>
      <c r="K262" s="341"/>
      <c r="L262" s="341"/>
      <c r="M262" s="341"/>
      <c r="N262" s="341"/>
      <c r="O262" s="341"/>
      <c r="P262" s="338" t="s">
        <v>11</v>
      </c>
      <c r="Q262" s="338"/>
      <c r="R262" s="338"/>
      <c r="S262" s="338"/>
      <c r="T262" s="265" t="s">
        <v>185</v>
      </c>
      <c r="U262" s="237"/>
      <c r="V262" s="237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  <c r="AY262" s="18"/>
      <c r="AZ262" s="18"/>
      <c r="BA262" s="18"/>
      <c r="BB262" s="18"/>
      <c r="BC262" s="18"/>
      <c r="BD262" s="18"/>
      <c r="BE262" s="18"/>
      <c r="BF262" s="18"/>
      <c r="BG262" s="18"/>
      <c r="BH262" s="18"/>
      <c r="BI262" s="18"/>
      <c r="BJ262" s="18"/>
      <c r="BK262" s="18"/>
      <c r="BL262" s="18"/>
      <c r="BM262" s="18"/>
      <c r="BN262" s="18"/>
      <c r="BO262" s="18"/>
      <c r="BP262" s="18"/>
      <c r="BQ262" s="18"/>
      <c r="BR262" s="18"/>
      <c r="BS262" s="18"/>
      <c r="BT262" s="18"/>
      <c r="BU262" s="18"/>
      <c r="BV262" s="18"/>
      <c r="BW262" s="18"/>
      <c r="BX262" s="18"/>
      <c r="BY262" s="18"/>
      <c r="BZ262" s="18"/>
      <c r="CA262" s="18"/>
      <c r="CB262" s="18"/>
      <c r="CC262" s="18"/>
      <c r="CD262" s="18"/>
      <c r="CE262" s="18"/>
      <c r="CF262" s="18"/>
      <c r="CG262" s="18"/>
      <c r="CH262" s="18"/>
      <c r="CI262" s="18"/>
      <c r="CJ262" s="18"/>
      <c r="CK262" s="18"/>
      <c r="CL262" s="18"/>
      <c r="CM262" s="18"/>
      <c r="CN262" s="18"/>
      <c r="CO262" s="18"/>
      <c r="CP262" s="18"/>
      <c r="CQ262" s="18"/>
      <c r="CR262" s="18"/>
      <c r="CS262" s="18"/>
      <c r="CT262" s="18"/>
      <c r="CU262" s="18"/>
      <c r="CV262" s="18"/>
      <c r="CW262" s="18"/>
      <c r="CX262" s="18"/>
      <c r="CY262" s="18"/>
      <c r="CZ262" s="18"/>
      <c r="DA262" s="18"/>
      <c r="DB262" s="18"/>
      <c r="DC262" s="18"/>
      <c r="DD262" s="18"/>
      <c r="DE262" s="18"/>
      <c r="DF262" s="18"/>
      <c r="DG262" s="18"/>
      <c r="DH262" s="18"/>
      <c r="DI262" s="18"/>
      <c r="DJ262" s="18"/>
      <c r="DK262" s="18"/>
      <c r="DL262" s="18"/>
      <c r="DM262" s="18"/>
      <c r="DN262" s="18"/>
      <c r="DO262" s="18"/>
      <c r="DP262" s="18"/>
      <c r="DQ262" s="18"/>
      <c r="DR262" s="18"/>
      <c r="DS262" s="18"/>
      <c r="DT262" s="18"/>
      <c r="DU262" s="18"/>
      <c r="DV262" s="18"/>
      <c r="DW262" s="18"/>
      <c r="DX262" s="18"/>
      <c r="DY262" s="18"/>
      <c r="DZ262" s="18"/>
      <c r="EA262" s="18"/>
      <c r="EB262" s="18"/>
      <c r="EC262" s="18"/>
      <c r="ED262" s="18"/>
      <c r="EE262" s="18"/>
      <c r="EF262" s="18"/>
      <c r="EG262" s="18"/>
      <c r="EH262" s="18"/>
      <c r="EI262" s="18"/>
      <c r="EJ262" s="18"/>
      <c r="EK262" s="18"/>
      <c r="EL262" s="18"/>
      <c r="EM262" s="18"/>
      <c r="EN262" s="18"/>
      <c r="EO262" s="18"/>
      <c r="EP262" s="18"/>
      <c r="EQ262" s="18"/>
      <c r="ER262" s="18"/>
      <c r="ES262" s="18"/>
      <c r="ET262" s="18"/>
      <c r="EU262" s="18"/>
      <c r="EV262" s="18"/>
      <c r="EW262" s="18"/>
      <c r="EX262" s="18"/>
      <c r="EY262" s="18"/>
      <c r="EZ262" s="18"/>
      <c r="FA262" s="18"/>
      <c r="FB262" s="18"/>
      <c r="FC262" s="18"/>
      <c r="FD262" s="18"/>
      <c r="FE262" s="18"/>
      <c r="FF262" s="18"/>
      <c r="FG262" s="18"/>
      <c r="FH262" s="18"/>
      <c r="FI262" s="18"/>
      <c r="FJ262" s="18"/>
      <c r="FK262" s="18"/>
      <c r="FL262" s="18"/>
      <c r="FM262" s="18"/>
      <c r="FN262" s="18"/>
      <c r="FO262" s="18"/>
      <c r="FP262" s="18"/>
      <c r="FQ262" s="18"/>
      <c r="FR262" s="18"/>
      <c r="FS262" s="18"/>
      <c r="FT262" s="18"/>
      <c r="FU262" s="18"/>
      <c r="FV262" s="18"/>
      <c r="FW262" s="18"/>
      <c r="FX262" s="18"/>
      <c r="FY262" s="18"/>
      <c r="FZ262" s="18"/>
      <c r="GA262" s="18"/>
      <c r="GB262" s="18"/>
      <c r="GC262" s="18"/>
      <c r="GD262" s="18"/>
      <c r="GE262" s="18"/>
      <c r="GF262" s="18"/>
      <c r="GG262" s="18"/>
      <c r="GH262" s="18"/>
      <c r="GI262" s="18"/>
      <c r="GJ262" s="18"/>
      <c r="GK262" s="18"/>
      <c r="GL262" s="18"/>
      <c r="GM262" s="18"/>
      <c r="GN262" s="18"/>
      <c r="GO262" s="18"/>
      <c r="GP262" s="18"/>
      <c r="GQ262" s="18"/>
      <c r="GR262" s="18"/>
      <c r="GS262" s="18"/>
      <c r="GT262" s="18"/>
      <c r="GU262" s="18"/>
      <c r="GV262" s="18"/>
      <c r="GW262" s="18"/>
      <c r="GX262" s="18"/>
      <c r="GY262" s="18"/>
      <c r="GZ262" s="18"/>
      <c r="HA262" s="18"/>
      <c r="HB262" s="18"/>
      <c r="HC262" s="18"/>
      <c r="HD262" s="18"/>
      <c r="HE262" s="18"/>
      <c r="HF262" s="18"/>
      <c r="HG262" s="18"/>
      <c r="HH262" s="18"/>
      <c r="HI262" s="18"/>
      <c r="HJ262" s="18"/>
      <c r="HK262" s="18"/>
      <c r="HL262" s="18"/>
      <c r="HM262" s="18"/>
      <c r="HN262" s="18"/>
      <c r="HO262" s="18"/>
      <c r="HP262" s="18"/>
      <c r="HQ262" s="18"/>
      <c r="HR262" s="18"/>
    </row>
    <row r="263" spans="1:226" s="75" customFormat="1" ht="14.25" customHeight="1">
      <c r="A263" s="293"/>
      <c r="B263" s="297"/>
      <c r="C263" s="297"/>
      <c r="D263" s="306"/>
      <c r="E263" s="308"/>
      <c r="F263" s="340"/>
      <c r="G263" s="342"/>
      <c r="H263" s="342" t="s">
        <v>12</v>
      </c>
      <c r="I263" s="342"/>
      <c r="J263" s="342"/>
      <c r="K263" s="303" t="s">
        <v>13</v>
      </c>
      <c r="L263" s="303"/>
      <c r="M263" s="303"/>
      <c r="N263" s="303"/>
      <c r="O263" s="303"/>
      <c r="P263" s="304" t="s">
        <v>103</v>
      </c>
      <c r="Q263" s="315" t="s">
        <v>12</v>
      </c>
      <c r="R263" s="308" t="s">
        <v>13</v>
      </c>
      <c r="S263" s="308"/>
      <c r="T263" s="266"/>
      <c r="U263" s="237"/>
      <c r="V263" s="237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8"/>
      <c r="BB263" s="18"/>
      <c r="BC263" s="18"/>
      <c r="BD263" s="18"/>
      <c r="BE263" s="18"/>
      <c r="BF263" s="18"/>
      <c r="BG263" s="18"/>
      <c r="BH263" s="18"/>
      <c r="BI263" s="18"/>
      <c r="BJ263" s="18"/>
      <c r="BK263" s="18"/>
      <c r="BL263" s="18"/>
      <c r="BM263" s="18"/>
      <c r="BN263" s="18"/>
      <c r="BO263" s="18"/>
      <c r="BP263" s="18"/>
      <c r="BQ263" s="18"/>
      <c r="BR263" s="18"/>
      <c r="BS263" s="18"/>
      <c r="BT263" s="18"/>
      <c r="BU263" s="18"/>
      <c r="BV263" s="18"/>
      <c r="BW263" s="18"/>
      <c r="BX263" s="18"/>
      <c r="BY263" s="18"/>
      <c r="BZ263" s="18"/>
      <c r="CA263" s="18"/>
      <c r="CB263" s="18"/>
      <c r="CC263" s="18"/>
      <c r="CD263" s="18"/>
      <c r="CE263" s="18"/>
      <c r="CF263" s="18"/>
      <c r="CG263" s="18"/>
      <c r="CH263" s="18"/>
      <c r="CI263" s="18"/>
      <c r="CJ263" s="18"/>
      <c r="CK263" s="18"/>
      <c r="CL263" s="18"/>
      <c r="CM263" s="18"/>
      <c r="CN263" s="18"/>
      <c r="CO263" s="18"/>
      <c r="CP263" s="18"/>
      <c r="CQ263" s="18"/>
      <c r="CR263" s="18"/>
      <c r="CS263" s="18"/>
      <c r="CT263" s="18"/>
      <c r="CU263" s="18"/>
      <c r="CV263" s="18"/>
      <c r="CW263" s="18"/>
      <c r="CX263" s="18"/>
      <c r="CY263" s="18"/>
      <c r="CZ263" s="18"/>
      <c r="DA263" s="18"/>
      <c r="DB263" s="18"/>
      <c r="DC263" s="18"/>
      <c r="DD263" s="18"/>
      <c r="DE263" s="18"/>
      <c r="DF263" s="18"/>
      <c r="DG263" s="18"/>
      <c r="DH263" s="18"/>
      <c r="DI263" s="18"/>
      <c r="DJ263" s="18"/>
      <c r="DK263" s="18"/>
      <c r="DL263" s="18"/>
      <c r="DM263" s="18"/>
      <c r="DN263" s="18"/>
      <c r="DO263" s="18"/>
      <c r="DP263" s="18"/>
      <c r="DQ263" s="18"/>
      <c r="DR263" s="18"/>
      <c r="DS263" s="18"/>
      <c r="DT263" s="18"/>
      <c r="DU263" s="18"/>
      <c r="DV263" s="18"/>
      <c r="DW263" s="18"/>
      <c r="DX263" s="18"/>
      <c r="DY263" s="18"/>
      <c r="DZ263" s="18"/>
      <c r="EA263" s="18"/>
      <c r="EB263" s="18"/>
      <c r="EC263" s="18"/>
      <c r="ED263" s="18"/>
      <c r="EE263" s="18"/>
      <c r="EF263" s="18"/>
      <c r="EG263" s="18"/>
      <c r="EH263" s="18"/>
      <c r="EI263" s="18"/>
      <c r="EJ263" s="18"/>
      <c r="EK263" s="18"/>
      <c r="EL263" s="18"/>
      <c r="EM263" s="18"/>
      <c r="EN263" s="18"/>
      <c r="EO263" s="18"/>
      <c r="EP263" s="18"/>
      <c r="EQ263" s="18"/>
      <c r="ER263" s="18"/>
      <c r="ES263" s="18"/>
      <c r="ET263" s="18"/>
      <c r="EU263" s="18"/>
      <c r="EV263" s="18"/>
      <c r="EW263" s="18"/>
      <c r="EX263" s="18"/>
      <c r="EY263" s="18"/>
      <c r="EZ263" s="18"/>
      <c r="FA263" s="18"/>
      <c r="FB263" s="18"/>
      <c r="FC263" s="18"/>
      <c r="FD263" s="18"/>
      <c r="FE263" s="18"/>
      <c r="FF263" s="18"/>
      <c r="FG263" s="18"/>
      <c r="FH263" s="18"/>
      <c r="FI263" s="18"/>
      <c r="FJ263" s="18"/>
      <c r="FK263" s="18"/>
      <c r="FL263" s="18"/>
      <c r="FM263" s="18"/>
      <c r="FN263" s="18"/>
      <c r="FO263" s="18"/>
      <c r="FP263" s="18"/>
      <c r="FQ263" s="18"/>
      <c r="FR263" s="18"/>
      <c r="FS263" s="18"/>
      <c r="FT263" s="18"/>
      <c r="FU263" s="18"/>
      <c r="FV263" s="18"/>
      <c r="FW263" s="18"/>
      <c r="FX263" s="18"/>
      <c r="FY263" s="18"/>
      <c r="FZ263" s="18"/>
      <c r="GA263" s="18"/>
      <c r="GB263" s="18"/>
      <c r="GC263" s="18"/>
      <c r="GD263" s="18"/>
      <c r="GE263" s="18"/>
      <c r="GF263" s="18"/>
      <c r="GG263" s="18"/>
      <c r="GH263" s="18"/>
      <c r="GI263" s="18"/>
      <c r="GJ263" s="18"/>
      <c r="GK263" s="18"/>
      <c r="GL263" s="18"/>
      <c r="GM263" s="18"/>
      <c r="GN263" s="18"/>
      <c r="GO263" s="18"/>
      <c r="GP263" s="18"/>
      <c r="GQ263" s="18"/>
      <c r="GR263" s="18"/>
      <c r="GS263" s="18"/>
      <c r="GT263" s="18"/>
      <c r="GU263" s="18"/>
      <c r="GV263" s="18"/>
      <c r="GW263" s="18"/>
      <c r="GX263" s="18"/>
      <c r="GY263" s="18"/>
      <c r="GZ263" s="18"/>
      <c r="HA263" s="18"/>
      <c r="HB263" s="18"/>
      <c r="HC263" s="18"/>
      <c r="HD263" s="18"/>
      <c r="HE263" s="18"/>
      <c r="HF263" s="18"/>
      <c r="HG263" s="18"/>
      <c r="HH263" s="18"/>
      <c r="HI263" s="18"/>
      <c r="HJ263" s="18"/>
      <c r="HK263" s="18"/>
      <c r="HL263" s="18"/>
      <c r="HM263" s="18"/>
      <c r="HN263" s="18"/>
      <c r="HO263" s="18"/>
      <c r="HP263" s="18"/>
      <c r="HQ263" s="18"/>
      <c r="HR263" s="18"/>
    </row>
    <row r="264" spans="1:226" s="75" customFormat="1" ht="66">
      <c r="A264" s="293"/>
      <c r="B264" s="297"/>
      <c r="C264" s="297"/>
      <c r="D264" s="307"/>
      <c r="E264" s="308"/>
      <c r="F264" s="340"/>
      <c r="G264" s="342"/>
      <c r="H264" s="223" t="s">
        <v>16</v>
      </c>
      <c r="I264" s="224" t="s">
        <v>259</v>
      </c>
      <c r="J264" s="225" t="s">
        <v>17</v>
      </c>
      <c r="K264" s="223" t="s">
        <v>264</v>
      </c>
      <c r="L264" s="223" t="s">
        <v>265</v>
      </c>
      <c r="M264" s="226" t="s">
        <v>262</v>
      </c>
      <c r="N264" s="226" t="s">
        <v>263</v>
      </c>
      <c r="O264" s="227" t="s">
        <v>17</v>
      </c>
      <c r="P264" s="304"/>
      <c r="Q264" s="315"/>
      <c r="R264" s="228" t="s">
        <v>18</v>
      </c>
      <c r="S264" s="227" t="s">
        <v>17</v>
      </c>
      <c r="T264" s="266"/>
      <c r="U264" s="237"/>
      <c r="V264" s="237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8"/>
      <c r="BB264" s="18"/>
      <c r="BC264" s="18"/>
      <c r="BD264" s="18"/>
      <c r="BE264" s="18"/>
      <c r="BF264" s="18"/>
      <c r="BG264" s="18"/>
      <c r="BH264" s="18"/>
      <c r="BI264" s="18"/>
      <c r="BJ264" s="18"/>
      <c r="BK264" s="18"/>
      <c r="BL264" s="18"/>
      <c r="BM264" s="18"/>
      <c r="BN264" s="18"/>
      <c r="BO264" s="18"/>
      <c r="BP264" s="18"/>
      <c r="BQ264" s="18"/>
      <c r="BR264" s="18"/>
      <c r="BS264" s="18"/>
      <c r="BT264" s="18"/>
      <c r="BU264" s="18"/>
      <c r="BV264" s="18"/>
      <c r="BW264" s="18"/>
      <c r="BX264" s="18"/>
      <c r="BY264" s="18"/>
      <c r="BZ264" s="18"/>
      <c r="CA264" s="18"/>
      <c r="CB264" s="18"/>
      <c r="CC264" s="18"/>
      <c r="CD264" s="18"/>
      <c r="CE264" s="18"/>
      <c r="CF264" s="18"/>
      <c r="CG264" s="18"/>
      <c r="CH264" s="18"/>
      <c r="CI264" s="18"/>
      <c r="CJ264" s="18"/>
      <c r="CK264" s="18"/>
      <c r="CL264" s="18"/>
      <c r="CM264" s="18"/>
      <c r="CN264" s="18"/>
      <c r="CO264" s="18"/>
      <c r="CP264" s="18"/>
      <c r="CQ264" s="18"/>
      <c r="CR264" s="18"/>
      <c r="CS264" s="18"/>
      <c r="CT264" s="18"/>
      <c r="CU264" s="18"/>
      <c r="CV264" s="18"/>
      <c r="CW264" s="18"/>
      <c r="CX264" s="18"/>
      <c r="CY264" s="18"/>
      <c r="CZ264" s="18"/>
      <c r="DA264" s="18"/>
      <c r="DB264" s="18"/>
      <c r="DC264" s="18"/>
      <c r="DD264" s="18"/>
      <c r="DE264" s="18"/>
      <c r="DF264" s="18"/>
      <c r="DG264" s="18"/>
      <c r="DH264" s="18"/>
      <c r="DI264" s="18"/>
      <c r="DJ264" s="18"/>
      <c r="DK264" s="18"/>
      <c r="DL264" s="18"/>
      <c r="DM264" s="18"/>
      <c r="DN264" s="18"/>
      <c r="DO264" s="18"/>
      <c r="DP264" s="18"/>
      <c r="DQ264" s="18"/>
      <c r="DR264" s="18"/>
      <c r="DS264" s="18"/>
      <c r="DT264" s="18"/>
      <c r="DU264" s="18"/>
      <c r="DV264" s="18"/>
      <c r="DW264" s="18"/>
      <c r="DX264" s="18"/>
      <c r="DY264" s="18"/>
      <c r="DZ264" s="18"/>
      <c r="EA264" s="18"/>
      <c r="EB264" s="18"/>
      <c r="EC264" s="18"/>
      <c r="ED264" s="18"/>
      <c r="EE264" s="18"/>
      <c r="EF264" s="18"/>
      <c r="EG264" s="18"/>
      <c r="EH264" s="18"/>
      <c r="EI264" s="18"/>
      <c r="EJ264" s="18"/>
      <c r="EK264" s="18"/>
      <c r="EL264" s="18"/>
      <c r="EM264" s="18"/>
      <c r="EN264" s="18"/>
      <c r="EO264" s="18"/>
      <c r="EP264" s="18"/>
      <c r="EQ264" s="18"/>
      <c r="ER264" s="18"/>
      <c r="ES264" s="18"/>
      <c r="ET264" s="18"/>
      <c r="EU264" s="18"/>
      <c r="EV264" s="18"/>
      <c r="EW264" s="18"/>
      <c r="EX264" s="18"/>
      <c r="EY264" s="18"/>
      <c r="EZ264" s="18"/>
      <c r="FA264" s="18"/>
      <c r="FB264" s="18"/>
      <c r="FC264" s="18"/>
      <c r="FD264" s="18"/>
      <c r="FE264" s="18"/>
      <c r="FF264" s="18"/>
      <c r="FG264" s="18"/>
      <c r="FH264" s="18"/>
      <c r="FI264" s="18"/>
      <c r="FJ264" s="18"/>
      <c r="FK264" s="18"/>
      <c r="FL264" s="18"/>
      <c r="FM264" s="18"/>
      <c r="FN264" s="18"/>
      <c r="FO264" s="18"/>
      <c r="FP264" s="18"/>
      <c r="FQ264" s="18"/>
      <c r="FR264" s="18"/>
      <c r="FS264" s="18"/>
      <c r="FT264" s="18"/>
      <c r="FU264" s="18"/>
      <c r="FV264" s="18"/>
      <c r="FW264" s="18"/>
      <c r="FX264" s="18"/>
      <c r="FY264" s="18"/>
      <c r="FZ264" s="18"/>
      <c r="GA264" s="18"/>
      <c r="GB264" s="18"/>
      <c r="GC264" s="18"/>
      <c r="GD264" s="18"/>
      <c r="GE264" s="18"/>
      <c r="GF264" s="18"/>
      <c r="GG264" s="18"/>
      <c r="GH264" s="18"/>
      <c r="GI264" s="18"/>
      <c r="GJ264" s="18"/>
      <c r="GK264" s="18"/>
      <c r="GL264" s="18"/>
      <c r="GM264" s="18"/>
      <c r="GN264" s="18"/>
      <c r="GO264" s="18"/>
      <c r="GP264" s="18"/>
      <c r="GQ264" s="18"/>
      <c r="GR264" s="18"/>
      <c r="GS264" s="18"/>
      <c r="GT264" s="18"/>
      <c r="GU264" s="18"/>
      <c r="GV264" s="18"/>
      <c r="GW264" s="18"/>
      <c r="GX264" s="18"/>
      <c r="GY264" s="18"/>
      <c r="GZ264" s="18"/>
      <c r="HA264" s="18"/>
      <c r="HB264" s="18"/>
      <c r="HC264" s="18"/>
      <c r="HD264" s="18"/>
      <c r="HE264" s="18"/>
      <c r="HF264" s="18"/>
      <c r="HG264" s="18"/>
      <c r="HH264" s="18"/>
      <c r="HI264" s="18"/>
      <c r="HJ264" s="18"/>
      <c r="HK264" s="18"/>
      <c r="HL264" s="18"/>
      <c r="HM264" s="18"/>
      <c r="HN264" s="18"/>
      <c r="HO264" s="18"/>
      <c r="HP264" s="18"/>
      <c r="HQ264" s="18"/>
      <c r="HR264" s="18"/>
    </row>
    <row r="265" spans="1:226">
      <c r="A265" s="355">
        <v>1</v>
      </c>
      <c r="B265" s="323" t="s">
        <v>52</v>
      </c>
      <c r="C265" s="229">
        <v>3</v>
      </c>
      <c r="D265" s="190" t="s">
        <v>290</v>
      </c>
      <c r="E265" s="353" t="s">
        <v>67</v>
      </c>
      <c r="F265" s="329" t="s">
        <v>63</v>
      </c>
      <c r="G265" s="199" t="s">
        <v>25</v>
      </c>
      <c r="H265" s="271">
        <v>30</v>
      </c>
      <c r="I265" s="101">
        <v>15</v>
      </c>
      <c r="J265" s="163">
        <v>15</v>
      </c>
      <c r="K265" s="163">
        <v>15</v>
      </c>
      <c r="L265" s="163"/>
      <c r="M265" s="163"/>
      <c r="N265" s="163"/>
      <c r="O265" s="163">
        <v>15</v>
      </c>
      <c r="P265" s="271">
        <v>2</v>
      </c>
      <c r="Q265" s="163">
        <v>1</v>
      </c>
      <c r="R265" s="163">
        <v>0.5</v>
      </c>
      <c r="S265" s="163">
        <v>0.5</v>
      </c>
      <c r="T265" s="180"/>
      <c r="U265" s="58"/>
      <c r="V265" s="58"/>
    </row>
    <row r="266" spans="1:226">
      <c r="A266" s="356"/>
      <c r="B266" s="325"/>
      <c r="C266" s="229">
        <v>3</v>
      </c>
      <c r="D266" s="190" t="s">
        <v>291</v>
      </c>
      <c r="E266" s="354"/>
      <c r="F266" s="330"/>
      <c r="G266" s="199" t="s">
        <v>26</v>
      </c>
      <c r="H266" s="272"/>
      <c r="I266" s="101">
        <v>15</v>
      </c>
      <c r="J266" s="163">
        <v>15</v>
      </c>
      <c r="K266" s="163"/>
      <c r="L266" s="163">
        <v>15</v>
      </c>
      <c r="M266" s="163"/>
      <c r="N266" s="163"/>
      <c r="O266" s="163">
        <v>15</v>
      </c>
      <c r="P266" s="272"/>
      <c r="Q266" s="163">
        <v>1</v>
      </c>
      <c r="R266" s="163">
        <v>0.5</v>
      </c>
      <c r="S266" s="163">
        <v>0.5</v>
      </c>
      <c r="T266" s="180"/>
      <c r="U266" s="58"/>
      <c r="V266" s="58"/>
    </row>
    <row r="267" spans="1:226">
      <c r="A267" s="355">
        <v>2</v>
      </c>
      <c r="B267" s="325"/>
      <c r="C267" s="229">
        <v>3</v>
      </c>
      <c r="D267" s="190" t="s">
        <v>226</v>
      </c>
      <c r="E267" s="313" t="s">
        <v>62</v>
      </c>
      <c r="F267" s="329" t="s">
        <v>63</v>
      </c>
      <c r="G267" s="199" t="s">
        <v>25</v>
      </c>
      <c r="H267" s="262">
        <v>25</v>
      </c>
      <c r="I267" s="101">
        <v>15</v>
      </c>
      <c r="J267" s="163">
        <v>15</v>
      </c>
      <c r="K267" s="163">
        <v>15</v>
      </c>
      <c r="L267" s="163"/>
      <c r="M267" s="163"/>
      <c r="N267" s="163"/>
      <c r="O267" s="163">
        <v>15</v>
      </c>
      <c r="P267" s="262">
        <v>3</v>
      </c>
      <c r="Q267" s="163">
        <v>1</v>
      </c>
      <c r="R267" s="163">
        <v>0.5</v>
      </c>
      <c r="S267" s="163">
        <v>0.5</v>
      </c>
      <c r="T267" s="180"/>
      <c r="U267" s="58"/>
      <c r="V267" s="58"/>
    </row>
    <row r="268" spans="1:226">
      <c r="A268" s="356"/>
      <c r="B268" s="325"/>
      <c r="C268" s="229">
        <v>3</v>
      </c>
      <c r="D268" s="190" t="s">
        <v>194</v>
      </c>
      <c r="E268" s="314"/>
      <c r="F268" s="330"/>
      <c r="G268" s="199" t="s">
        <v>26</v>
      </c>
      <c r="H268" s="263"/>
      <c r="I268" s="101">
        <v>10</v>
      </c>
      <c r="J268" s="163">
        <v>40</v>
      </c>
      <c r="K268" s="163"/>
      <c r="L268" s="163">
        <v>10</v>
      </c>
      <c r="M268" s="163"/>
      <c r="N268" s="163"/>
      <c r="O268" s="163">
        <v>40</v>
      </c>
      <c r="P268" s="263"/>
      <c r="Q268" s="163">
        <v>2</v>
      </c>
      <c r="R268" s="163">
        <v>0.7</v>
      </c>
      <c r="S268" s="163">
        <v>1.3</v>
      </c>
      <c r="T268" s="180">
        <v>10</v>
      </c>
      <c r="U268" s="58"/>
      <c r="V268" s="58"/>
    </row>
    <row r="269" spans="1:226">
      <c r="A269" s="348">
        <v>3</v>
      </c>
      <c r="B269" s="325"/>
      <c r="C269" s="229">
        <v>4</v>
      </c>
      <c r="D269" s="191" t="s">
        <v>275</v>
      </c>
      <c r="E269" s="313" t="s">
        <v>64</v>
      </c>
      <c r="F269" s="311" t="s">
        <v>63</v>
      </c>
      <c r="G269" s="163" t="s">
        <v>22</v>
      </c>
      <c r="H269" s="262">
        <v>25</v>
      </c>
      <c r="I269" s="101">
        <v>10</v>
      </c>
      <c r="J269" s="163">
        <v>20</v>
      </c>
      <c r="K269" s="163">
        <v>10</v>
      </c>
      <c r="L269" s="163"/>
      <c r="M269" s="163"/>
      <c r="N269" s="163"/>
      <c r="O269" s="163">
        <v>20</v>
      </c>
      <c r="P269" s="262">
        <v>2</v>
      </c>
      <c r="Q269" s="163">
        <v>1</v>
      </c>
      <c r="R269" s="163">
        <v>0.3</v>
      </c>
      <c r="S269" s="163">
        <v>0.7</v>
      </c>
      <c r="T269" s="180"/>
      <c r="U269" s="58"/>
      <c r="V269" s="58"/>
    </row>
    <row r="270" spans="1:226">
      <c r="A270" s="348"/>
      <c r="B270" s="324"/>
      <c r="C270" s="229">
        <v>4</v>
      </c>
      <c r="D270" s="191" t="s">
        <v>276</v>
      </c>
      <c r="E270" s="314"/>
      <c r="F270" s="312"/>
      <c r="G270" s="163" t="s">
        <v>26</v>
      </c>
      <c r="H270" s="263"/>
      <c r="I270" s="101">
        <v>15</v>
      </c>
      <c r="J270" s="163">
        <v>15</v>
      </c>
      <c r="K270" s="163"/>
      <c r="L270" s="163">
        <v>15</v>
      </c>
      <c r="M270" s="163"/>
      <c r="N270" s="163"/>
      <c r="O270" s="163">
        <v>15</v>
      </c>
      <c r="P270" s="263"/>
      <c r="Q270" s="163">
        <v>1</v>
      </c>
      <c r="R270" s="163">
        <v>0.5</v>
      </c>
      <c r="S270" s="163">
        <v>0.5</v>
      </c>
      <c r="T270" s="180"/>
      <c r="U270" s="58"/>
      <c r="V270" s="58"/>
    </row>
    <row r="271" spans="1:226" ht="14.25" customHeight="1">
      <c r="A271" s="267" t="s">
        <v>104</v>
      </c>
      <c r="B271" s="268"/>
      <c r="C271" s="268"/>
      <c r="D271" s="268"/>
      <c r="E271" s="268"/>
      <c r="F271" s="268"/>
      <c r="G271" s="269"/>
      <c r="H271" s="232">
        <f>SUM(H265:H270)</f>
        <v>80</v>
      </c>
      <c r="I271" s="232">
        <f t="shared" ref="I271:T271" si="15">SUM(I265:I270)</f>
        <v>80</v>
      </c>
      <c r="J271" s="232">
        <f t="shared" si="15"/>
        <v>120</v>
      </c>
      <c r="K271" s="232">
        <f t="shared" si="15"/>
        <v>40</v>
      </c>
      <c r="L271" s="232">
        <f t="shared" si="15"/>
        <v>40</v>
      </c>
      <c r="M271" s="232">
        <f t="shared" si="15"/>
        <v>0</v>
      </c>
      <c r="N271" s="232">
        <f t="shared" si="15"/>
        <v>0</v>
      </c>
      <c r="O271" s="232">
        <f t="shared" si="15"/>
        <v>120</v>
      </c>
      <c r="P271" s="232">
        <f t="shared" si="15"/>
        <v>7</v>
      </c>
      <c r="Q271" s="232">
        <f t="shared" si="15"/>
        <v>7</v>
      </c>
      <c r="R271" s="232">
        <f t="shared" si="15"/>
        <v>3</v>
      </c>
      <c r="S271" s="232">
        <f t="shared" si="15"/>
        <v>4</v>
      </c>
      <c r="T271" s="232">
        <f t="shared" si="15"/>
        <v>10</v>
      </c>
      <c r="U271" s="58"/>
      <c r="V271" s="58"/>
    </row>
    <row r="272" spans="1:226">
      <c r="U272" s="58"/>
      <c r="V272" s="58"/>
    </row>
    <row r="273" spans="1:226">
      <c r="A273" s="264" t="s">
        <v>110</v>
      </c>
      <c r="B273" s="264"/>
      <c r="C273" s="264"/>
      <c r="D273" s="264"/>
      <c r="E273" s="264"/>
      <c r="F273" s="264"/>
      <c r="G273" s="264"/>
      <c r="H273" s="264"/>
      <c r="I273" s="264"/>
      <c r="J273" s="264"/>
      <c r="K273" s="264"/>
      <c r="L273" s="264"/>
      <c r="M273" s="264"/>
      <c r="N273" s="264"/>
      <c r="O273" s="264"/>
      <c r="P273" s="264"/>
      <c r="Q273" s="264"/>
      <c r="R273" s="264"/>
      <c r="S273" s="264"/>
      <c r="T273" s="264"/>
      <c r="U273" s="58"/>
      <c r="V273" s="58"/>
    </row>
    <row r="274" spans="1:226">
      <c r="A274" s="264" t="s">
        <v>163</v>
      </c>
      <c r="B274" s="264"/>
      <c r="C274" s="264"/>
      <c r="D274" s="264"/>
      <c r="E274" s="264"/>
      <c r="F274" s="264"/>
      <c r="G274" s="264"/>
      <c r="H274" s="264"/>
      <c r="I274" s="264"/>
      <c r="J274" s="264"/>
      <c r="K274" s="264"/>
      <c r="L274" s="264"/>
      <c r="M274" s="264"/>
      <c r="N274" s="264"/>
      <c r="O274" s="264"/>
      <c r="P274" s="264"/>
      <c r="Q274" s="264"/>
      <c r="R274" s="264"/>
      <c r="S274" s="264"/>
      <c r="T274" s="264"/>
      <c r="U274" s="58"/>
      <c r="V274" s="58"/>
    </row>
    <row r="275" spans="1:226" s="75" customFormat="1" ht="14.25" customHeight="1">
      <c r="A275" s="292" t="s">
        <v>3</v>
      </c>
      <c r="B275" s="296" t="s">
        <v>4</v>
      </c>
      <c r="C275" s="296" t="s">
        <v>5</v>
      </c>
      <c r="D275" s="305" t="s">
        <v>101</v>
      </c>
      <c r="E275" s="338" t="s">
        <v>102</v>
      </c>
      <c r="F275" s="339" t="s">
        <v>8</v>
      </c>
      <c r="G275" s="341" t="s">
        <v>9</v>
      </c>
      <c r="H275" s="341" t="s">
        <v>10</v>
      </c>
      <c r="I275" s="341"/>
      <c r="J275" s="341"/>
      <c r="K275" s="341"/>
      <c r="L275" s="341"/>
      <c r="M275" s="341"/>
      <c r="N275" s="341"/>
      <c r="O275" s="341"/>
      <c r="P275" s="338" t="s">
        <v>11</v>
      </c>
      <c r="Q275" s="338"/>
      <c r="R275" s="338"/>
      <c r="S275" s="338"/>
      <c r="T275" s="265" t="s">
        <v>185</v>
      </c>
      <c r="U275" s="237"/>
      <c r="V275" s="237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  <c r="AY275" s="18"/>
      <c r="AZ275" s="18"/>
      <c r="BA275" s="18"/>
      <c r="BB275" s="18"/>
      <c r="BC275" s="18"/>
      <c r="BD275" s="18"/>
      <c r="BE275" s="18"/>
      <c r="BF275" s="18"/>
      <c r="BG275" s="18"/>
      <c r="BH275" s="18"/>
      <c r="BI275" s="18"/>
      <c r="BJ275" s="18"/>
      <c r="BK275" s="18"/>
      <c r="BL275" s="18"/>
      <c r="BM275" s="18"/>
      <c r="BN275" s="18"/>
      <c r="BO275" s="18"/>
      <c r="BP275" s="18"/>
      <c r="BQ275" s="18"/>
      <c r="BR275" s="18"/>
      <c r="BS275" s="18"/>
      <c r="BT275" s="18"/>
      <c r="BU275" s="18"/>
      <c r="BV275" s="18"/>
      <c r="BW275" s="18"/>
      <c r="BX275" s="18"/>
      <c r="BY275" s="18"/>
      <c r="BZ275" s="18"/>
      <c r="CA275" s="18"/>
      <c r="CB275" s="18"/>
      <c r="CC275" s="18"/>
      <c r="CD275" s="18"/>
      <c r="CE275" s="18"/>
      <c r="CF275" s="18"/>
      <c r="CG275" s="18"/>
      <c r="CH275" s="18"/>
      <c r="CI275" s="18"/>
      <c r="CJ275" s="18"/>
      <c r="CK275" s="18"/>
      <c r="CL275" s="18"/>
      <c r="CM275" s="18"/>
      <c r="CN275" s="18"/>
      <c r="CO275" s="18"/>
      <c r="CP275" s="18"/>
      <c r="CQ275" s="18"/>
      <c r="CR275" s="18"/>
      <c r="CS275" s="18"/>
      <c r="CT275" s="18"/>
      <c r="CU275" s="18"/>
      <c r="CV275" s="18"/>
      <c r="CW275" s="18"/>
      <c r="CX275" s="18"/>
      <c r="CY275" s="18"/>
      <c r="CZ275" s="18"/>
      <c r="DA275" s="18"/>
      <c r="DB275" s="18"/>
      <c r="DC275" s="18"/>
      <c r="DD275" s="18"/>
      <c r="DE275" s="18"/>
      <c r="DF275" s="18"/>
      <c r="DG275" s="18"/>
      <c r="DH275" s="18"/>
      <c r="DI275" s="18"/>
      <c r="DJ275" s="18"/>
      <c r="DK275" s="18"/>
      <c r="DL275" s="18"/>
      <c r="DM275" s="18"/>
      <c r="DN275" s="18"/>
      <c r="DO275" s="18"/>
      <c r="DP275" s="18"/>
      <c r="DQ275" s="18"/>
      <c r="DR275" s="18"/>
      <c r="DS275" s="18"/>
      <c r="DT275" s="18"/>
      <c r="DU275" s="18"/>
      <c r="DV275" s="18"/>
      <c r="DW275" s="18"/>
      <c r="DX275" s="18"/>
      <c r="DY275" s="18"/>
      <c r="DZ275" s="18"/>
      <c r="EA275" s="18"/>
      <c r="EB275" s="18"/>
      <c r="EC275" s="18"/>
      <c r="ED275" s="18"/>
      <c r="EE275" s="18"/>
      <c r="EF275" s="18"/>
      <c r="EG275" s="18"/>
      <c r="EH275" s="18"/>
      <c r="EI275" s="18"/>
      <c r="EJ275" s="18"/>
      <c r="EK275" s="18"/>
      <c r="EL275" s="18"/>
      <c r="EM275" s="18"/>
      <c r="EN275" s="18"/>
      <c r="EO275" s="18"/>
      <c r="EP275" s="18"/>
      <c r="EQ275" s="18"/>
      <c r="ER275" s="18"/>
      <c r="ES275" s="18"/>
      <c r="ET275" s="18"/>
      <c r="EU275" s="18"/>
      <c r="EV275" s="18"/>
      <c r="EW275" s="18"/>
      <c r="EX275" s="18"/>
      <c r="EY275" s="18"/>
      <c r="EZ275" s="18"/>
      <c r="FA275" s="18"/>
      <c r="FB275" s="18"/>
      <c r="FC275" s="18"/>
      <c r="FD275" s="18"/>
      <c r="FE275" s="18"/>
      <c r="FF275" s="18"/>
      <c r="FG275" s="18"/>
      <c r="FH275" s="18"/>
      <c r="FI275" s="18"/>
      <c r="FJ275" s="18"/>
      <c r="FK275" s="18"/>
      <c r="FL275" s="18"/>
      <c r="FM275" s="18"/>
      <c r="FN275" s="18"/>
      <c r="FO275" s="18"/>
      <c r="FP275" s="18"/>
      <c r="FQ275" s="18"/>
      <c r="FR275" s="18"/>
      <c r="FS275" s="18"/>
      <c r="FT275" s="18"/>
      <c r="FU275" s="18"/>
      <c r="FV275" s="18"/>
      <c r="FW275" s="18"/>
      <c r="FX275" s="18"/>
      <c r="FY275" s="18"/>
      <c r="FZ275" s="18"/>
      <c r="GA275" s="18"/>
      <c r="GB275" s="18"/>
      <c r="GC275" s="18"/>
      <c r="GD275" s="18"/>
      <c r="GE275" s="18"/>
      <c r="GF275" s="18"/>
      <c r="GG275" s="18"/>
      <c r="GH275" s="18"/>
      <c r="GI275" s="18"/>
      <c r="GJ275" s="18"/>
      <c r="GK275" s="18"/>
      <c r="GL275" s="18"/>
      <c r="GM275" s="18"/>
      <c r="GN275" s="18"/>
      <c r="GO275" s="18"/>
      <c r="GP275" s="18"/>
      <c r="GQ275" s="18"/>
      <c r="GR275" s="18"/>
      <c r="GS275" s="18"/>
      <c r="GT275" s="18"/>
      <c r="GU275" s="18"/>
      <c r="GV275" s="18"/>
      <c r="GW275" s="18"/>
      <c r="GX275" s="18"/>
      <c r="GY275" s="18"/>
      <c r="GZ275" s="18"/>
      <c r="HA275" s="18"/>
      <c r="HB275" s="18"/>
      <c r="HC275" s="18"/>
      <c r="HD275" s="18"/>
      <c r="HE275" s="18"/>
      <c r="HF275" s="18"/>
      <c r="HG275" s="18"/>
      <c r="HH275" s="18"/>
      <c r="HI275" s="18"/>
      <c r="HJ275" s="18"/>
      <c r="HK275" s="18"/>
      <c r="HL275" s="18"/>
      <c r="HM275" s="18"/>
      <c r="HN275" s="18"/>
      <c r="HO275" s="18"/>
      <c r="HP275" s="18"/>
      <c r="HQ275" s="18"/>
      <c r="HR275" s="18"/>
    </row>
    <row r="276" spans="1:226" s="75" customFormat="1" ht="14.25" customHeight="1">
      <c r="A276" s="293"/>
      <c r="B276" s="297"/>
      <c r="C276" s="297"/>
      <c r="D276" s="306"/>
      <c r="E276" s="308"/>
      <c r="F276" s="340"/>
      <c r="G276" s="342"/>
      <c r="H276" s="342" t="s">
        <v>12</v>
      </c>
      <c r="I276" s="342"/>
      <c r="J276" s="342"/>
      <c r="K276" s="303" t="s">
        <v>13</v>
      </c>
      <c r="L276" s="303"/>
      <c r="M276" s="303"/>
      <c r="N276" s="303"/>
      <c r="O276" s="303"/>
      <c r="P276" s="304" t="s">
        <v>103</v>
      </c>
      <c r="Q276" s="315" t="s">
        <v>12</v>
      </c>
      <c r="R276" s="308" t="s">
        <v>13</v>
      </c>
      <c r="S276" s="308"/>
      <c r="T276" s="266"/>
      <c r="U276" s="237"/>
      <c r="V276" s="237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8"/>
      <c r="BB276" s="18"/>
      <c r="BC276" s="18"/>
      <c r="BD276" s="18"/>
      <c r="BE276" s="18"/>
      <c r="BF276" s="18"/>
      <c r="BG276" s="18"/>
      <c r="BH276" s="18"/>
      <c r="BI276" s="18"/>
      <c r="BJ276" s="18"/>
      <c r="BK276" s="18"/>
      <c r="BL276" s="18"/>
      <c r="BM276" s="18"/>
      <c r="BN276" s="18"/>
      <c r="BO276" s="18"/>
      <c r="BP276" s="18"/>
      <c r="BQ276" s="18"/>
      <c r="BR276" s="18"/>
      <c r="BS276" s="18"/>
      <c r="BT276" s="18"/>
      <c r="BU276" s="18"/>
      <c r="BV276" s="18"/>
      <c r="BW276" s="18"/>
      <c r="BX276" s="18"/>
      <c r="BY276" s="18"/>
      <c r="BZ276" s="18"/>
      <c r="CA276" s="18"/>
      <c r="CB276" s="18"/>
      <c r="CC276" s="18"/>
      <c r="CD276" s="18"/>
      <c r="CE276" s="18"/>
      <c r="CF276" s="18"/>
      <c r="CG276" s="18"/>
      <c r="CH276" s="18"/>
      <c r="CI276" s="18"/>
      <c r="CJ276" s="18"/>
      <c r="CK276" s="18"/>
      <c r="CL276" s="18"/>
      <c r="CM276" s="18"/>
      <c r="CN276" s="18"/>
      <c r="CO276" s="18"/>
      <c r="CP276" s="18"/>
      <c r="CQ276" s="18"/>
      <c r="CR276" s="18"/>
      <c r="CS276" s="18"/>
      <c r="CT276" s="18"/>
      <c r="CU276" s="18"/>
      <c r="CV276" s="18"/>
      <c r="CW276" s="18"/>
      <c r="CX276" s="18"/>
      <c r="CY276" s="18"/>
      <c r="CZ276" s="18"/>
      <c r="DA276" s="18"/>
      <c r="DB276" s="18"/>
      <c r="DC276" s="18"/>
      <c r="DD276" s="18"/>
      <c r="DE276" s="18"/>
      <c r="DF276" s="18"/>
      <c r="DG276" s="18"/>
      <c r="DH276" s="18"/>
      <c r="DI276" s="18"/>
      <c r="DJ276" s="18"/>
      <c r="DK276" s="18"/>
      <c r="DL276" s="18"/>
      <c r="DM276" s="18"/>
      <c r="DN276" s="18"/>
      <c r="DO276" s="18"/>
      <c r="DP276" s="18"/>
      <c r="DQ276" s="18"/>
      <c r="DR276" s="18"/>
      <c r="DS276" s="18"/>
      <c r="DT276" s="18"/>
      <c r="DU276" s="18"/>
      <c r="DV276" s="18"/>
      <c r="DW276" s="18"/>
      <c r="DX276" s="18"/>
      <c r="DY276" s="18"/>
      <c r="DZ276" s="18"/>
      <c r="EA276" s="18"/>
      <c r="EB276" s="18"/>
      <c r="EC276" s="18"/>
      <c r="ED276" s="18"/>
      <c r="EE276" s="18"/>
      <c r="EF276" s="18"/>
      <c r="EG276" s="18"/>
      <c r="EH276" s="18"/>
      <c r="EI276" s="18"/>
      <c r="EJ276" s="18"/>
      <c r="EK276" s="18"/>
      <c r="EL276" s="18"/>
      <c r="EM276" s="18"/>
      <c r="EN276" s="18"/>
      <c r="EO276" s="18"/>
      <c r="EP276" s="18"/>
      <c r="EQ276" s="18"/>
      <c r="ER276" s="18"/>
      <c r="ES276" s="18"/>
      <c r="ET276" s="18"/>
      <c r="EU276" s="18"/>
      <c r="EV276" s="18"/>
      <c r="EW276" s="18"/>
      <c r="EX276" s="18"/>
      <c r="EY276" s="18"/>
      <c r="EZ276" s="18"/>
      <c r="FA276" s="18"/>
      <c r="FB276" s="18"/>
      <c r="FC276" s="18"/>
      <c r="FD276" s="18"/>
      <c r="FE276" s="18"/>
      <c r="FF276" s="18"/>
      <c r="FG276" s="18"/>
      <c r="FH276" s="18"/>
      <c r="FI276" s="18"/>
      <c r="FJ276" s="18"/>
      <c r="FK276" s="18"/>
      <c r="FL276" s="18"/>
      <c r="FM276" s="18"/>
      <c r="FN276" s="18"/>
      <c r="FO276" s="18"/>
      <c r="FP276" s="18"/>
      <c r="FQ276" s="18"/>
      <c r="FR276" s="18"/>
      <c r="FS276" s="18"/>
      <c r="FT276" s="18"/>
      <c r="FU276" s="18"/>
      <c r="FV276" s="18"/>
      <c r="FW276" s="18"/>
      <c r="FX276" s="18"/>
      <c r="FY276" s="18"/>
      <c r="FZ276" s="18"/>
      <c r="GA276" s="18"/>
      <c r="GB276" s="18"/>
      <c r="GC276" s="18"/>
      <c r="GD276" s="18"/>
      <c r="GE276" s="18"/>
      <c r="GF276" s="18"/>
      <c r="GG276" s="18"/>
      <c r="GH276" s="18"/>
      <c r="GI276" s="18"/>
      <c r="GJ276" s="18"/>
      <c r="GK276" s="18"/>
      <c r="GL276" s="18"/>
      <c r="GM276" s="18"/>
      <c r="GN276" s="18"/>
      <c r="GO276" s="18"/>
      <c r="GP276" s="18"/>
      <c r="GQ276" s="18"/>
      <c r="GR276" s="18"/>
      <c r="GS276" s="18"/>
      <c r="GT276" s="18"/>
      <c r="GU276" s="18"/>
      <c r="GV276" s="18"/>
      <c r="GW276" s="18"/>
      <c r="GX276" s="18"/>
      <c r="GY276" s="18"/>
      <c r="GZ276" s="18"/>
      <c r="HA276" s="18"/>
      <c r="HB276" s="18"/>
      <c r="HC276" s="18"/>
      <c r="HD276" s="18"/>
      <c r="HE276" s="18"/>
      <c r="HF276" s="18"/>
      <c r="HG276" s="18"/>
      <c r="HH276" s="18"/>
      <c r="HI276" s="18"/>
      <c r="HJ276" s="18"/>
      <c r="HK276" s="18"/>
      <c r="HL276" s="18"/>
      <c r="HM276" s="18"/>
      <c r="HN276" s="18"/>
      <c r="HO276" s="18"/>
      <c r="HP276" s="18"/>
      <c r="HQ276" s="18"/>
      <c r="HR276" s="18"/>
    </row>
    <row r="277" spans="1:226" s="75" customFormat="1" ht="66">
      <c r="A277" s="293"/>
      <c r="B277" s="297"/>
      <c r="C277" s="297"/>
      <c r="D277" s="307"/>
      <c r="E277" s="308"/>
      <c r="F277" s="340"/>
      <c r="G277" s="342"/>
      <c r="H277" s="223" t="s">
        <v>16</v>
      </c>
      <c r="I277" s="224" t="s">
        <v>259</v>
      </c>
      <c r="J277" s="225" t="s">
        <v>17</v>
      </c>
      <c r="K277" s="223" t="s">
        <v>264</v>
      </c>
      <c r="L277" s="223" t="s">
        <v>265</v>
      </c>
      <c r="M277" s="226" t="s">
        <v>262</v>
      </c>
      <c r="N277" s="226" t="s">
        <v>263</v>
      </c>
      <c r="O277" s="227" t="s">
        <v>17</v>
      </c>
      <c r="P277" s="304"/>
      <c r="Q277" s="315"/>
      <c r="R277" s="228" t="s">
        <v>18</v>
      </c>
      <c r="S277" s="227" t="s">
        <v>17</v>
      </c>
      <c r="T277" s="266"/>
      <c r="U277" s="237"/>
      <c r="V277" s="237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  <c r="AY277" s="18"/>
      <c r="AZ277" s="18"/>
      <c r="BA277" s="18"/>
      <c r="BB277" s="18"/>
      <c r="BC277" s="18"/>
      <c r="BD277" s="18"/>
      <c r="BE277" s="18"/>
      <c r="BF277" s="18"/>
      <c r="BG277" s="18"/>
      <c r="BH277" s="18"/>
      <c r="BI277" s="18"/>
      <c r="BJ277" s="18"/>
      <c r="BK277" s="18"/>
      <c r="BL277" s="18"/>
      <c r="BM277" s="18"/>
      <c r="BN277" s="18"/>
      <c r="BO277" s="18"/>
      <c r="BP277" s="18"/>
      <c r="BQ277" s="18"/>
      <c r="BR277" s="18"/>
      <c r="BS277" s="18"/>
      <c r="BT277" s="18"/>
      <c r="BU277" s="18"/>
      <c r="BV277" s="18"/>
      <c r="BW277" s="18"/>
      <c r="BX277" s="18"/>
      <c r="BY277" s="18"/>
      <c r="BZ277" s="18"/>
      <c r="CA277" s="18"/>
      <c r="CB277" s="18"/>
      <c r="CC277" s="18"/>
      <c r="CD277" s="18"/>
      <c r="CE277" s="18"/>
      <c r="CF277" s="18"/>
      <c r="CG277" s="18"/>
      <c r="CH277" s="18"/>
      <c r="CI277" s="18"/>
      <c r="CJ277" s="18"/>
      <c r="CK277" s="18"/>
      <c r="CL277" s="18"/>
      <c r="CM277" s="18"/>
      <c r="CN277" s="18"/>
      <c r="CO277" s="18"/>
      <c r="CP277" s="18"/>
      <c r="CQ277" s="18"/>
      <c r="CR277" s="18"/>
      <c r="CS277" s="18"/>
      <c r="CT277" s="18"/>
      <c r="CU277" s="18"/>
      <c r="CV277" s="18"/>
      <c r="CW277" s="18"/>
      <c r="CX277" s="18"/>
      <c r="CY277" s="18"/>
      <c r="CZ277" s="18"/>
      <c r="DA277" s="18"/>
      <c r="DB277" s="18"/>
      <c r="DC277" s="18"/>
      <c r="DD277" s="18"/>
      <c r="DE277" s="18"/>
      <c r="DF277" s="18"/>
      <c r="DG277" s="18"/>
      <c r="DH277" s="18"/>
      <c r="DI277" s="18"/>
      <c r="DJ277" s="18"/>
      <c r="DK277" s="18"/>
      <c r="DL277" s="18"/>
      <c r="DM277" s="18"/>
      <c r="DN277" s="18"/>
      <c r="DO277" s="18"/>
      <c r="DP277" s="18"/>
      <c r="DQ277" s="18"/>
      <c r="DR277" s="18"/>
      <c r="DS277" s="18"/>
      <c r="DT277" s="18"/>
      <c r="DU277" s="18"/>
      <c r="DV277" s="18"/>
      <c r="DW277" s="18"/>
      <c r="DX277" s="18"/>
      <c r="DY277" s="18"/>
      <c r="DZ277" s="18"/>
      <c r="EA277" s="18"/>
      <c r="EB277" s="18"/>
      <c r="EC277" s="18"/>
      <c r="ED277" s="18"/>
      <c r="EE277" s="18"/>
      <c r="EF277" s="18"/>
      <c r="EG277" s="18"/>
      <c r="EH277" s="18"/>
      <c r="EI277" s="18"/>
      <c r="EJ277" s="18"/>
      <c r="EK277" s="18"/>
      <c r="EL277" s="18"/>
      <c r="EM277" s="18"/>
      <c r="EN277" s="18"/>
      <c r="EO277" s="18"/>
      <c r="EP277" s="18"/>
      <c r="EQ277" s="18"/>
      <c r="ER277" s="18"/>
      <c r="ES277" s="18"/>
      <c r="ET277" s="18"/>
      <c r="EU277" s="18"/>
      <c r="EV277" s="18"/>
      <c r="EW277" s="18"/>
      <c r="EX277" s="18"/>
      <c r="EY277" s="18"/>
      <c r="EZ277" s="18"/>
      <c r="FA277" s="18"/>
      <c r="FB277" s="18"/>
      <c r="FC277" s="18"/>
      <c r="FD277" s="18"/>
      <c r="FE277" s="18"/>
      <c r="FF277" s="18"/>
      <c r="FG277" s="18"/>
      <c r="FH277" s="18"/>
      <c r="FI277" s="18"/>
      <c r="FJ277" s="18"/>
      <c r="FK277" s="18"/>
      <c r="FL277" s="18"/>
      <c r="FM277" s="18"/>
      <c r="FN277" s="18"/>
      <c r="FO277" s="18"/>
      <c r="FP277" s="18"/>
      <c r="FQ277" s="18"/>
      <c r="FR277" s="18"/>
      <c r="FS277" s="18"/>
      <c r="FT277" s="18"/>
      <c r="FU277" s="18"/>
      <c r="FV277" s="18"/>
      <c r="FW277" s="18"/>
      <c r="FX277" s="18"/>
      <c r="FY277" s="18"/>
      <c r="FZ277" s="18"/>
      <c r="GA277" s="18"/>
      <c r="GB277" s="18"/>
      <c r="GC277" s="18"/>
      <c r="GD277" s="18"/>
      <c r="GE277" s="18"/>
      <c r="GF277" s="18"/>
      <c r="GG277" s="18"/>
      <c r="GH277" s="18"/>
      <c r="GI277" s="18"/>
      <c r="GJ277" s="18"/>
      <c r="GK277" s="18"/>
      <c r="GL277" s="18"/>
      <c r="GM277" s="18"/>
      <c r="GN277" s="18"/>
      <c r="GO277" s="18"/>
      <c r="GP277" s="18"/>
      <c r="GQ277" s="18"/>
      <c r="GR277" s="18"/>
      <c r="GS277" s="18"/>
      <c r="GT277" s="18"/>
      <c r="GU277" s="18"/>
      <c r="GV277" s="18"/>
      <c r="GW277" s="18"/>
      <c r="GX277" s="18"/>
      <c r="GY277" s="18"/>
      <c r="GZ277" s="18"/>
      <c r="HA277" s="18"/>
      <c r="HB277" s="18"/>
      <c r="HC277" s="18"/>
      <c r="HD277" s="18"/>
      <c r="HE277" s="18"/>
      <c r="HF277" s="18"/>
      <c r="HG277" s="18"/>
      <c r="HH277" s="18"/>
      <c r="HI277" s="18"/>
      <c r="HJ277" s="18"/>
      <c r="HK277" s="18"/>
      <c r="HL277" s="18"/>
      <c r="HM277" s="18"/>
      <c r="HN277" s="18"/>
      <c r="HO277" s="18"/>
      <c r="HP277" s="18"/>
      <c r="HQ277" s="18"/>
      <c r="HR277" s="18"/>
    </row>
    <row r="278" spans="1:226" ht="22.5">
      <c r="A278" s="294">
        <v>1</v>
      </c>
      <c r="B278" s="281" t="s">
        <v>52</v>
      </c>
      <c r="C278" s="229">
        <v>4</v>
      </c>
      <c r="D278" s="191" t="s">
        <v>274</v>
      </c>
      <c r="E278" s="200" t="s">
        <v>90</v>
      </c>
      <c r="F278" s="206" t="s">
        <v>53</v>
      </c>
      <c r="G278" s="163" t="s">
        <v>26</v>
      </c>
      <c r="H278" s="163">
        <v>15</v>
      </c>
      <c r="I278" s="101">
        <v>15</v>
      </c>
      <c r="J278" s="163">
        <v>30</v>
      </c>
      <c r="K278" s="163"/>
      <c r="L278" s="163">
        <v>15</v>
      </c>
      <c r="M278" s="163"/>
      <c r="N278" s="163"/>
      <c r="O278" s="163">
        <v>30</v>
      </c>
      <c r="P278" s="163">
        <v>2</v>
      </c>
      <c r="Q278" s="163">
        <v>2</v>
      </c>
      <c r="R278" s="163">
        <v>0.8</v>
      </c>
      <c r="S278" s="163">
        <v>1.2</v>
      </c>
      <c r="T278" s="180">
        <v>5</v>
      </c>
      <c r="U278" s="58"/>
      <c r="V278" s="58"/>
    </row>
    <row r="279" spans="1:226">
      <c r="A279" s="294"/>
      <c r="B279" s="281"/>
      <c r="C279" s="229">
        <v>4</v>
      </c>
      <c r="D279" s="190" t="s">
        <v>232</v>
      </c>
      <c r="E279" s="313" t="s">
        <v>56</v>
      </c>
      <c r="F279" s="311" t="s">
        <v>53</v>
      </c>
      <c r="G279" s="163" t="s">
        <v>25</v>
      </c>
      <c r="H279" s="262">
        <v>25</v>
      </c>
      <c r="I279" s="101">
        <v>15</v>
      </c>
      <c r="J279" s="163">
        <v>35</v>
      </c>
      <c r="K279" s="163">
        <v>15</v>
      </c>
      <c r="L279" s="163"/>
      <c r="M279" s="163"/>
      <c r="N279" s="163"/>
      <c r="O279" s="163">
        <v>35</v>
      </c>
      <c r="P279" s="309">
        <v>4</v>
      </c>
      <c r="Q279" s="163">
        <v>2</v>
      </c>
      <c r="R279" s="163">
        <v>0.6</v>
      </c>
      <c r="S279" s="163">
        <v>1.4</v>
      </c>
      <c r="T279" s="180"/>
      <c r="U279" s="58"/>
      <c r="V279" s="58"/>
    </row>
    <row r="280" spans="1:226">
      <c r="A280" s="38">
        <v>2</v>
      </c>
      <c r="B280" s="281"/>
      <c r="C280" s="229">
        <v>4</v>
      </c>
      <c r="D280" s="190" t="s">
        <v>233</v>
      </c>
      <c r="E280" s="314"/>
      <c r="F280" s="312"/>
      <c r="G280" s="163" t="s">
        <v>26</v>
      </c>
      <c r="H280" s="263"/>
      <c r="I280" s="101">
        <v>10</v>
      </c>
      <c r="J280" s="163">
        <v>30</v>
      </c>
      <c r="K280" s="163"/>
      <c r="L280" s="163">
        <v>10</v>
      </c>
      <c r="M280" s="163"/>
      <c r="N280" s="163"/>
      <c r="O280" s="163">
        <v>30</v>
      </c>
      <c r="P280" s="310"/>
      <c r="Q280" s="163">
        <v>2</v>
      </c>
      <c r="R280" s="163">
        <v>0.8</v>
      </c>
      <c r="S280" s="163">
        <v>1.2</v>
      </c>
      <c r="T280" s="180">
        <v>10</v>
      </c>
      <c r="U280" s="58"/>
      <c r="V280" s="58"/>
    </row>
    <row r="281" spans="1:226" ht="22.5">
      <c r="A281" s="36">
        <v>3</v>
      </c>
      <c r="B281" s="281" t="s">
        <v>74</v>
      </c>
      <c r="C281" s="229">
        <v>5</v>
      </c>
      <c r="D281" s="190" t="s">
        <v>210</v>
      </c>
      <c r="E281" s="201" t="s">
        <v>77</v>
      </c>
      <c r="F281" s="201" t="s">
        <v>53</v>
      </c>
      <c r="G281" s="199" t="s">
        <v>26</v>
      </c>
      <c r="H281" s="180">
        <v>15</v>
      </c>
      <c r="I281" s="101">
        <v>15</v>
      </c>
      <c r="J281" s="163">
        <v>30</v>
      </c>
      <c r="K281" s="163"/>
      <c r="L281" s="163">
        <v>15</v>
      </c>
      <c r="M281" s="163"/>
      <c r="N281" s="163"/>
      <c r="O281" s="163">
        <v>30</v>
      </c>
      <c r="P281" s="180">
        <v>2</v>
      </c>
      <c r="Q281" s="163">
        <v>2</v>
      </c>
      <c r="R281" s="163">
        <v>0.9</v>
      </c>
      <c r="S281" s="163">
        <v>1.1000000000000001</v>
      </c>
      <c r="T281" s="178">
        <v>10</v>
      </c>
      <c r="U281" s="58"/>
      <c r="V281" s="58"/>
    </row>
    <row r="282" spans="1:226" ht="22.5">
      <c r="A282" s="36">
        <v>4</v>
      </c>
      <c r="B282" s="281"/>
      <c r="C282" s="229">
        <v>5</v>
      </c>
      <c r="D282" s="191" t="s">
        <v>277</v>
      </c>
      <c r="E282" s="200" t="s">
        <v>89</v>
      </c>
      <c r="F282" s="201" t="s">
        <v>53</v>
      </c>
      <c r="G282" s="199" t="s">
        <v>26</v>
      </c>
      <c r="H282" s="163">
        <v>30</v>
      </c>
      <c r="I282" s="101">
        <v>30</v>
      </c>
      <c r="J282" s="163">
        <v>30</v>
      </c>
      <c r="K282" s="163"/>
      <c r="L282" s="163">
        <v>30</v>
      </c>
      <c r="M282" s="163"/>
      <c r="N282" s="163"/>
      <c r="O282" s="163">
        <v>30</v>
      </c>
      <c r="P282" s="163">
        <v>2</v>
      </c>
      <c r="Q282" s="163">
        <v>2</v>
      </c>
      <c r="R282" s="163">
        <v>1</v>
      </c>
      <c r="S282" s="163">
        <v>1</v>
      </c>
      <c r="T282" s="178"/>
      <c r="U282" s="58"/>
      <c r="V282" s="58"/>
    </row>
    <row r="283" spans="1:226" ht="14.25" customHeight="1">
      <c r="A283" s="267" t="s">
        <v>104</v>
      </c>
      <c r="B283" s="268"/>
      <c r="C283" s="268"/>
      <c r="D283" s="268"/>
      <c r="E283" s="268"/>
      <c r="F283" s="268"/>
      <c r="G283" s="269"/>
      <c r="H283" s="232">
        <f>SUM(H278:H282)</f>
        <v>85</v>
      </c>
      <c r="I283" s="232">
        <f t="shared" ref="I283:T283" si="16">SUM(I278:I282)</f>
        <v>85</v>
      </c>
      <c r="J283" s="232">
        <f t="shared" si="16"/>
        <v>155</v>
      </c>
      <c r="K283" s="232">
        <f t="shared" si="16"/>
        <v>15</v>
      </c>
      <c r="L283" s="232">
        <f t="shared" si="16"/>
        <v>70</v>
      </c>
      <c r="M283" s="232">
        <f t="shared" si="16"/>
        <v>0</v>
      </c>
      <c r="N283" s="232">
        <f t="shared" si="16"/>
        <v>0</v>
      </c>
      <c r="O283" s="232">
        <f t="shared" si="16"/>
        <v>155</v>
      </c>
      <c r="P283" s="232">
        <f t="shared" si="16"/>
        <v>10</v>
      </c>
      <c r="Q283" s="232">
        <f t="shared" si="16"/>
        <v>10</v>
      </c>
      <c r="R283" s="232">
        <f t="shared" si="16"/>
        <v>4.0999999999999996</v>
      </c>
      <c r="S283" s="232">
        <f t="shared" si="16"/>
        <v>5.9</v>
      </c>
      <c r="T283" s="232">
        <f t="shared" si="16"/>
        <v>25</v>
      </c>
      <c r="U283" s="58"/>
      <c r="V283" s="58"/>
    </row>
    <row r="284" spans="1:226">
      <c r="U284" s="58"/>
      <c r="V284" s="58"/>
    </row>
    <row r="285" spans="1:226">
      <c r="A285" s="264" t="s">
        <v>110</v>
      </c>
      <c r="B285" s="264"/>
      <c r="C285" s="264"/>
      <c r="D285" s="264"/>
      <c r="E285" s="264"/>
      <c r="F285" s="264"/>
      <c r="G285" s="264"/>
      <c r="H285" s="264"/>
      <c r="I285" s="264"/>
      <c r="J285" s="264"/>
      <c r="K285" s="264"/>
      <c r="L285" s="264"/>
      <c r="M285" s="264"/>
      <c r="N285" s="264"/>
      <c r="O285" s="264"/>
      <c r="P285" s="264"/>
      <c r="Q285" s="264"/>
      <c r="R285" s="264"/>
      <c r="S285" s="264"/>
      <c r="T285" s="264"/>
      <c r="U285" s="58"/>
      <c r="V285" s="58"/>
    </row>
    <row r="286" spans="1:226">
      <c r="A286" s="264" t="s">
        <v>164</v>
      </c>
      <c r="B286" s="264"/>
      <c r="C286" s="264"/>
      <c r="D286" s="264"/>
      <c r="E286" s="264"/>
      <c r="F286" s="264"/>
      <c r="G286" s="264"/>
      <c r="H286" s="264"/>
      <c r="I286" s="264"/>
      <c r="J286" s="264"/>
      <c r="K286" s="264"/>
      <c r="L286" s="264"/>
      <c r="M286" s="264"/>
      <c r="N286" s="264"/>
      <c r="O286" s="264"/>
      <c r="P286" s="264"/>
      <c r="Q286" s="264"/>
      <c r="R286" s="264"/>
      <c r="S286" s="264"/>
      <c r="T286" s="264"/>
      <c r="U286" s="58"/>
      <c r="V286" s="58"/>
    </row>
    <row r="287" spans="1:226" s="75" customFormat="1" ht="14.25" customHeight="1">
      <c r="A287" s="292" t="s">
        <v>3</v>
      </c>
      <c r="B287" s="296" t="s">
        <v>4</v>
      </c>
      <c r="C287" s="296" t="s">
        <v>5</v>
      </c>
      <c r="D287" s="305" t="s">
        <v>101</v>
      </c>
      <c r="E287" s="338" t="s">
        <v>102</v>
      </c>
      <c r="F287" s="339" t="s">
        <v>8</v>
      </c>
      <c r="G287" s="341" t="s">
        <v>9</v>
      </c>
      <c r="H287" s="341" t="s">
        <v>10</v>
      </c>
      <c r="I287" s="341"/>
      <c r="J287" s="341"/>
      <c r="K287" s="341"/>
      <c r="L287" s="341"/>
      <c r="M287" s="341"/>
      <c r="N287" s="341"/>
      <c r="O287" s="341"/>
      <c r="P287" s="338" t="s">
        <v>11</v>
      </c>
      <c r="Q287" s="338"/>
      <c r="R287" s="338"/>
      <c r="S287" s="338"/>
      <c r="T287" s="265" t="s">
        <v>185</v>
      </c>
      <c r="U287" s="237"/>
      <c r="V287" s="237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  <c r="BF287" s="18"/>
      <c r="BG287" s="18"/>
      <c r="BH287" s="18"/>
      <c r="BI287" s="18"/>
      <c r="BJ287" s="18"/>
      <c r="BK287" s="18"/>
      <c r="BL287" s="18"/>
      <c r="BM287" s="18"/>
      <c r="BN287" s="18"/>
      <c r="BO287" s="18"/>
      <c r="BP287" s="18"/>
      <c r="BQ287" s="18"/>
      <c r="BR287" s="18"/>
      <c r="BS287" s="18"/>
      <c r="BT287" s="18"/>
      <c r="BU287" s="18"/>
      <c r="BV287" s="18"/>
      <c r="BW287" s="18"/>
      <c r="BX287" s="18"/>
      <c r="BY287" s="18"/>
      <c r="BZ287" s="18"/>
      <c r="CA287" s="18"/>
      <c r="CB287" s="18"/>
      <c r="CC287" s="18"/>
      <c r="CD287" s="18"/>
      <c r="CE287" s="18"/>
      <c r="CF287" s="18"/>
      <c r="CG287" s="18"/>
      <c r="CH287" s="18"/>
      <c r="CI287" s="18"/>
      <c r="CJ287" s="18"/>
      <c r="CK287" s="18"/>
      <c r="CL287" s="18"/>
      <c r="CM287" s="18"/>
      <c r="CN287" s="18"/>
      <c r="CO287" s="18"/>
      <c r="CP287" s="18"/>
      <c r="CQ287" s="18"/>
      <c r="CR287" s="18"/>
      <c r="CS287" s="18"/>
      <c r="CT287" s="18"/>
      <c r="CU287" s="18"/>
      <c r="CV287" s="18"/>
      <c r="CW287" s="18"/>
      <c r="CX287" s="18"/>
      <c r="CY287" s="18"/>
      <c r="CZ287" s="18"/>
      <c r="DA287" s="18"/>
      <c r="DB287" s="18"/>
      <c r="DC287" s="18"/>
      <c r="DD287" s="18"/>
      <c r="DE287" s="18"/>
      <c r="DF287" s="18"/>
      <c r="DG287" s="18"/>
      <c r="DH287" s="18"/>
      <c r="DI287" s="18"/>
      <c r="DJ287" s="18"/>
      <c r="DK287" s="18"/>
      <c r="DL287" s="18"/>
      <c r="DM287" s="18"/>
      <c r="DN287" s="18"/>
      <c r="DO287" s="18"/>
      <c r="DP287" s="18"/>
      <c r="DQ287" s="18"/>
      <c r="DR287" s="18"/>
      <c r="DS287" s="18"/>
      <c r="DT287" s="18"/>
      <c r="DU287" s="18"/>
      <c r="DV287" s="18"/>
      <c r="DW287" s="18"/>
      <c r="DX287" s="18"/>
      <c r="DY287" s="18"/>
      <c r="DZ287" s="18"/>
      <c r="EA287" s="18"/>
      <c r="EB287" s="18"/>
      <c r="EC287" s="18"/>
      <c r="ED287" s="18"/>
      <c r="EE287" s="18"/>
      <c r="EF287" s="18"/>
      <c r="EG287" s="18"/>
      <c r="EH287" s="18"/>
      <c r="EI287" s="18"/>
      <c r="EJ287" s="18"/>
      <c r="EK287" s="18"/>
      <c r="EL287" s="18"/>
      <c r="EM287" s="18"/>
      <c r="EN287" s="18"/>
      <c r="EO287" s="18"/>
      <c r="EP287" s="18"/>
      <c r="EQ287" s="18"/>
      <c r="ER287" s="18"/>
      <c r="ES287" s="18"/>
      <c r="ET287" s="18"/>
      <c r="EU287" s="18"/>
      <c r="EV287" s="18"/>
      <c r="EW287" s="18"/>
      <c r="EX287" s="18"/>
      <c r="EY287" s="18"/>
      <c r="EZ287" s="18"/>
      <c r="FA287" s="18"/>
      <c r="FB287" s="18"/>
      <c r="FC287" s="18"/>
      <c r="FD287" s="18"/>
      <c r="FE287" s="18"/>
      <c r="FF287" s="18"/>
      <c r="FG287" s="18"/>
      <c r="FH287" s="18"/>
      <c r="FI287" s="18"/>
      <c r="FJ287" s="18"/>
      <c r="FK287" s="18"/>
      <c r="FL287" s="18"/>
      <c r="FM287" s="18"/>
      <c r="FN287" s="18"/>
      <c r="FO287" s="18"/>
      <c r="FP287" s="18"/>
      <c r="FQ287" s="18"/>
      <c r="FR287" s="18"/>
      <c r="FS287" s="18"/>
      <c r="FT287" s="18"/>
      <c r="FU287" s="18"/>
      <c r="FV287" s="18"/>
      <c r="FW287" s="18"/>
      <c r="FX287" s="18"/>
      <c r="FY287" s="18"/>
      <c r="FZ287" s="18"/>
      <c r="GA287" s="18"/>
      <c r="GB287" s="18"/>
      <c r="GC287" s="18"/>
      <c r="GD287" s="18"/>
      <c r="GE287" s="18"/>
      <c r="GF287" s="18"/>
      <c r="GG287" s="18"/>
      <c r="GH287" s="18"/>
      <c r="GI287" s="18"/>
      <c r="GJ287" s="18"/>
      <c r="GK287" s="18"/>
      <c r="GL287" s="18"/>
      <c r="GM287" s="18"/>
      <c r="GN287" s="18"/>
      <c r="GO287" s="18"/>
      <c r="GP287" s="18"/>
      <c r="GQ287" s="18"/>
      <c r="GR287" s="18"/>
      <c r="GS287" s="18"/>
      <c r="GT287" s="18"/>
      <c r="GU287" s="18"/>
      <c r="GV287" s="18"/>
      <c r="GW287" s="18"/>
      <c r="GX287" s="18"/>
      <c r="GY287" s="18"/>
      <c r="GZ287" s="18"/>
      <c r="HA287" s="18"/>
      <c r="HB287" s="18"/>
      <c r="HC287" s="18"/>
      <c r="HD287" s="18"/>
      <c r="HE287" s="18"/>
      <c r="HF287" s="18"/>
      <c r="HG287" s="18"/>
      <c r="HH287" s="18"/>
      <c r="HI287" s="18"/>
      <c r="HJ287" s="18"/>
      <c r="HK287" s="18"/>
      <c r="HL287" s="18"/>
      <c r="HM287" s="18"/>
      <c r="HN287" s="18"/>
      <c r="HO287" s="18"/>
      <c r="HP287" s="18"/>
      <c r="HQ287" s="18"/>
      <c r="HR287" s="18"/>
    </row>
    <row r="288" spans="1:226" s="75" customFormat="1" ht="14.25" customHeight="1">
      <c r="A288" s="293"/>
      <c r="B288" s="297"/>
      <c r="C288" s="297"/>
      <c r="D288" s="306"/>
      <c r="E288" s="308"/>
      <c r="F288" s="340"/>
      <c r="G288" s="342"/>
      <c r="H288" s="342" t="s">
        <v>12</v>
      </c>
      <c r="I288" s="342"/>
      <c r="J288" s="342"/>
      <c r="K288" s="303" t="s">
        <v>13</v>
      </c>
      <c r="L288" s="303"/>
      <c r="M288" s="303"/>
      <c r="N288" s="303"/>
      <c r="O288" s="303"/>
      <c r="P288" s="304" t="s">
        <v>103</v>
      </c>
      <c r="Q288" s="315" t="s">
        <v>12</v>
      </c>
      <c r="R288" s="308" t="s">
        <v>13</v>
      </c>
      <c r="S288" s="308"/>
      <c r="T288" s="266"/>
      <c r="U288" s="237"/>
      <c r="V288" s="237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18"/>
      <c r="BC288" s="18"/>
      <c r="BD288" s="18"/>
      <c r="BE288" s="18"/>
      <c r="BF288" s="18"/>
      <c r="BG288" s="18"/>
      <c r="BH288" s="18"/>
      <c r="BI288" s="18"/>
      <c r="BJ288" s="18"/>
      <c r="BK288" s="18"/>
      <c r="BL288" s="18"/>
      <c r="BM288" s="18"/>
      <c r="BN288" s="18"/>
      <c r="BO288" s="18"/>
      <c r="BP288" s="18"/>
      <c r="BQ288" s="18"/>
      <c r="BR288" s="18"/>
      <c r="BS288" s="18"/>
      <c r="BT288" s="18"/>
      <c r="BU288" s="18"/>
      <c r="BV288" s="18"/>
      <c r="BW288" s="18"/>
      <c r="BX288" s="18"/>
      <c r="BY288" s="18"/>
      <c r="BZ288" s="18"/>
      <c r="CA288" s="18"/>
      <c r="CB288" s="18"/>
      <c r="CC288" s="18"/>
      <c r="CD288" s="18"/>
      <c r="CE288" s="18"/>
      <c r="CF288" s="18"/>
      <c r="CG288" s="18"/>
      <c r="CH288" s="18"/>
      <c r="CI288" s="18"/>
      <c r="CJ288" s="18"/>
      <c r="CK288" s="18"/>
      <c r="CL288" s="18"/>
      <c r="CM288" s="18"/>
      <c r="CN288" s="18"/>
      <c r="CO288" s="18"/>
      <c r="CP288" s="18"/>
      <c r="CQ288" s="18"/>
      <c r="CR288" s="18"/>
      <c r="CS288" s="18"/>
      <c r="CT288" s="18"/>
      <c r="CU288" s="18"/>
      <c r="CV288" s="18"/>
      <c r="CW288" s="18"/>
      <c r="CX288" s="18"/>
      <c r="CY288" s="18"/>
      <c r="CZ288" s="18"/>
      <c r="DA288" s="18"/>
      <c r="DB288" s="18"/>
      <c r="DC288" s="18"/>
      <c r="DD288" s="18"/>
      <c r="DE288" s="18"/>
      <c r="DF288" s="18"/>
      <c r="DG288" s="18"/>
      <c r="DH288" s="18"/>
      <c r="DI288" s="18"/>
      <c r="DJ288" s="18"/>
      <c r="DK288" s="18"/>
      <c r="DL288" s="18"/>
      <c r="DM288" s="18"/>
      <c r="DN288" s="18"/>
      <c r="DO288" s="18"/>
      <c r="DP288" s="18"/>
      <c r="DQ288" s="18"/>
      <c r="DR288" s="18"/>
      <c r="DS288" s="18"/>
      <c r="DT288" s="18"/>
      <c r="DU288" s="18"/>
      <c r="DV288" s="18"/>
      <c r="DW288" s="18"/>
      <c r="DX288" s="18"/>
      <c r="DY288" s="18"/>
      <c r="DZ288" s="18"/>
      <c r="EA288" s="18"/>
      <c r="EB288" s="18"/>
      <c r="EC288" s="18"/>
      <c r="ED288" s="18"/>
      <c r="EE288" s="18"/>
      <c r="EF288" s="18"/>
      <c r="EG288" s="18"/>
      <c r="EH288" s="18"/>
      <c r="EI288" s="18"/>
      <c r="EJ288" s="18"/>
      <c r="EK288" s="18"/>
      <c r="EL288" s="18"/>
      <c r="EM288" s="18"/>
      <c r="EN288" s="18"/>
      <c r="EO288" s="18"/>
      <c r="EP288" s="18"/>
      <c r="EQ288" s="18"/>
      <c r="ER288" s="18"/>
      <c r="ES288" s="18"/>
      <c r="ET288" s="18"/>
      <c r="EU288" s="18"/>
      <c r="EV288" s="18"/>
      <c r="EW288" s="18"/>
      <c r="EX288" s="18"/>
      <c r="EY288" s="18"/>
      <c r="EZ288" s="18"/>
      <c r="FA288" s="18"/>
      <c r="FB288" s="18"/>
      <c r="FC288" s="18"/>
      <c r="FD288" s="18"/>
      <c r="FE288" s="18"/>
      <c r="FF288" s="18"/>
      <c r="FG288" s="18"/>
      <c r="FH288" s="18"/>
      <c r="FI288" s="18"/>
      <c r="FJ288" s="18"/>
      <c r="FK288" s="18"/>
      <c r="FL288" s="18"/>
      <c r="FM288" s="18"/>
      <c r="FN288" s="18"/>
      <c r="FO288" s="18"/>
      <c r="FP288" s="18"/>
      <c r="FQ288" s="18"/>
      <c r="FR288" s="18"/>
      <c r="FS288" s="18"/>
      <c r="FT288" s="18"/>
      <c r="FU288" s="18"/>
      <c r="FV288" s="18"/>
      <c r="FW288" s="18"/>
      <c r="FX288" s="18"/>
      <c r="FY288" s="18"/>
      <c r="FZ288" s="18"/>
      <c r="GA288" s="18"/>
      <c r="GB288" s="18"/>
      <c r="GC288" s="18"/>
      <c r="GD288" s="18"/>
      <c r="GE288" s="18"/>
      <c r="GF288" s="18"/>
      <c r="GG288" s="18"/>
      <c r="GH288" s="18"/>
      <c r="GI288" s="18"/>
      <c r="GJ288" s="18"/>
      <c r="GK288" s="18"/>
      <c r="GL288" s="18"/>
      <c r="GM288" s="18"/>
      <c r="GN288" s="18"/>
      <c r="GO288" s="18"/>
      <c r="GP288" s="18"/>
      <c r="GQ288" s="18"/>
      <c r="GR288" s="18"/>
      <c r="GS288" s="18"/>
      <c r="GT288" s="18"/>
      <c r="GU288" s="18"/>
      <c r="GV288" s="18"/>
      <c r="GW288" s="18"/>
      <c r="GX288" s="18"/>
      <c r="GY288" s="18"/>
      <c r="GZ288" s="18"/>
      <c r="HA288" s="18"/>
      <c r="HB288" s="18"/>
      <c r="HC288" s="18"/>
      <c r="HD288" s="18"/>
      <c r="HE288" s="18"/>
      <c r="HF288" s="18"/>
      <c r="HG288" s="18"/>
      <c r="HH288" s="18"/>
      <c r="HI288" s="18"/>
      <c r="HJ288" s="18"/>
      <c r="HK288" s="18"/>
      <c r="HL288" s="18"/>
      <c r="HM288" s="18"/>
      <c r="HN288" s="18"/>
      <c r="HO288" s="18"/>
      <c r="HP288" s="18"/>
      <c r="HQ288" s="18"/>
      <c r="HR288" s="18"/>
    </row>
    <row r="289" spans="1:226" s="75" customFormat="1" ht="66">
      <c r="A289" s="293"/>
      <c r="B289" s="297"/>
      <c r="C289" s="297"/>
      <c r="D289" s="307"/>
      <c r="E289" s="308"/>
      <c r="F289" s="340"/>
      <c r="G289" s="342"/>
      <c r="H289" s="223" t="s">
        <v>16</v>
      </c>
      <c r="I289" s="224" t="s">
        <v>259</v>
      </c>
      <c r="J289" s="225" t="s">
        <v>17</v>
      </c>
      <c r="K289" s="223" t="s">
        <v>264</v>
      </c>
      <c r="L289" s="223" t="s">
        <v>265</v>
      </c>
      <c r="M289" s="226" t="s">
        <v>262</v>
      </c>
      <c r="N289" s="226" t="s">
        <v>263</v>
      </c>
      <c r="O289" s="227" t="s">
        <v>17</v>
      </c>
      <c r="P289" s="304"/>
      <c r="Q289" s="315"/>
      <c r="R289" s="228" t="s">
        <v>18</v>
      </c>
      <c r="S289" s="227" t="s">
        <v>17</v>
      </c>
      <c r="T289" s="266"/>
      <c r="U289" s="237"/>
      <c r="V289" s="237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8"/>
      <c r="BB289" s="18"/>
      <c r="BC289" s="18"/>
      <c r="BD289" s="18"/>
      <c r="BE289" s="18"/>
      <c r="BF289" s="18"/>
      <c r="BG289" s="18"/>
      <c r="BH289" s="18"/>
      <c r="BI289" s="18"/>
      <c r="BJ289" s="18"/>
      <c r="BK289" s="18"/>
      <c r="BL289" s="18"/>
      <c r="BM289" s="18"/>
      <c r="BN289" s="18"/>
      <c r="BO289" s="18"/>
      <c r="BP289" s="18"/>
      <c r="BQ289" s="18"/>
      <c r="BR289" s="18"/>
      <c r="BS289" s="18"/>
      <c r="BT289" s="18"/>
      <c r="BU289" s="18"/>
      <c r="BV289" s="18"/>
      <c r="BW289" s="18"/>
      <c r="BX289" s="18"/>
      <c r="BY289" s="18"/>
      <c r="BZ289" s="18"/>
      <c r="CA289" s="18"/>
      <c r="CB289" s="18"/>
      <c r="CC289" s="18"/>
      <c r="CD289" s="18"/>
      <c r="CE289" s="18"/>
      <c r="CF289" s="18"/>
      <c r="CG289" s="18"/>
      <c r="CH289" s="18"/>
      <c r="CI289" s="18"/>
      <c r="CJ289" s="18"/>
      <c r="CK289" s="18"/>
      <c r="CL289" s="18"/>
      <c r="CM289" s="18"/>
      <c r="CN289" s="18"/>
      <c r="CO289" s="18"/>
      <c r="CP289" s="18"/>
      <c r="CQ289" s="18"/>
      <c r="CR289" s="18"/>
      <c r="CS289" s="18"/>
      <c r="CT289" s="18"/>
      <c r="CU289" s="18"/>
      <c r="CV289" s="18"/>
      <c r="CW289" s="18"/>
      <c r="CX289" s="18"/>
      <c r="CY289" s="18"/>
      <c r="CZ289" s="18"/>
      <c r="DA289" s="18"/>
      <c r="DB289" s="18"/>
      <c r="DC289" s="18"/>
      <c r="DD289" s="18"/>
      <c r="DE289" s="18"/>
      <c r="DF289" s="18"/>
      <c r="DG289" s="18"/>
      <c r="DH289" s="18"/>
      <c r="DI289" s="18"/>
      <c r="DJ289" s="18"/>
      <c r="DK289" s="18"/>
      <c r="DL289" s="18"/>
      <c r="DM289" s="18"/>
      <c r="DN289" s="18"/>
      <c r="DO289" s="18"/>
      <c r="DP289" s="18"/>
      <c r="DQ289" s="18"/>
      <c r="DR289" s="18"/>
      <c r="DS289" s="18"/>
      <c r="DT289" s="18"/>
      <c r="DU289" s="18"/>
      <c r="DV289" s="18"/>
      <c r="DW289" s="18"/>
      <c r="DX289" s="18"/>
      <c r="DY289" s="18"/>
      <c r="DZ289" s="18"/>
      <c r="EA289" s="18"/>
      <c r="EB289" s="18"/>
      <c r="EC289" s="18"/>
      <c r="ED289" s="18"/>
      <c r="EE289" s="18"/>
      <c r="EF289" s="18"/>
      <c r="EG289" s="18"/>
      <c r="EH289" s="18"/>
      <c r="EI289" s="18"/>
      <c r="EJ289" s="18"/>
      <c r="EK289" s="18"/>
      <c r="EL289" s="18"/>
      <c r="EM289" s="18"/>
      <c r="EN289" s="18"/>
      <c r="EO289" s="18"/>
      <c r="EP289" s="18"/>
      <c r="EQ289" s="18"/>
      <c r="ER289" s="18"/>
      <c r="ES289" s="18"/>
      <c r="ET289" s="18"/>
      <c r="EU289" s="18"/>
      <c r="EV289" s="18"/>
      <c r="EW289" s="18"/>
      <c r="EX289" s="18"/>
      <c r="EY289" s="18"/>
      <c r="EZ289" s="18"/>
      <c r="FA289" s="18"/>
      <c r="FB289" s="18"/>
      <c r="FC289" s="18"/>
      <c r="FD289" s="18"/>
      <c r="FE289" s="18"/>
      <c r="FF289" s="18"/>
      <c r="FG289" s="18"/>
      <c r="FH289" s="18"/>
      <c r="FI289" s="18"/>
      <c r="FJ289" s="18"/>
      <c r="FK289" s="18"/>
      <c r="FL289" s="18"/>
      <c r="FM289" s="18"/>
      <c r="FN289" s="18"/>
      <c r="FO289" s="18"/>
      <c r="FP289" s="18"/>
      <c r="FQ289" s="18"/>
      <c r="FR289" s="18"/>
      <c r="FS289" s="18"/>
      <c r="FT289" s="18"/>
      <c r="FU289" s="18"/>
      <c r="FV289" s="18"/>
      <c r="FW289" s="18"/>
      <c r="FX289" s="18"/>
      <c r="FY289" s="18"/>
      <c r="FZ289" s="18"/>
      <c r="GA289" s="18"/>
      <c r="GB289" s="18"/>
      <c r="GC289" s="18"/>
      <c r="GD289" s="18"/>
      <c r="GE289" s="18"/>
      <c r="GF289" s="18"/>
      <c r="GG289" s="18"/>
      <c r="GH289" s="18"/>
      <c r="GI289" s="18"/>
      <c r="GJ289" s="18"/>
      <c r="GK289" s="18"/>
      <c r="GL289" s="18"/>
      <c r="GM289" s="18"/>
      <c r="GN289" s="18"/>
      <c r="GO289" s="18"/>
      <c r="GP289" s="18"/>
      <c r="GQ289" s="18"/>
      <c r="GR289" s="18"/>
      <c r="GS289" s="18"/>
      <c r="GT289" s="18"/>
      <c r="GU289" s="18"/>
      <c r="GV289" s="18"/>
      <c r="GW289" s="18"/>
      <c r="GX289" s="18"/>
      <c r="GY289" s="18"/>
      <c r="GZ289" s="18"/>
      <c r="HA289" s="18"/>
      <c r="HB289" s="18"/>
      <c r="HC289" s="18"/>
      <c r="HD289" s="18"/>
      <c r="HE289" s="18"/>
      <c r="HF289" s="18"/>
      <c r="HG289" s="18"/>
      <c r="HH289" s="18"/>
      <c r="HI289" s="18"/>
      <c r="HJ289" s="18"/>
      <c r="HK289" s="18"/>
      <c r="HL289" s="18"/>
      <c r="HM289" s="18"/>
      <c r="HN289" s="18"/>
      <c r="HO289" s="18"/>
      <c r="HP289" s="18"/>
      <c r="HQ289" s="18"/>
      <c r="HR289" s="18"/>
    </row>
    <row r="290" spans="1:226" ht="22.5">
      <c r="A290" s="35">
        <v>1</v>
      </c>
      <c r="B290" s="233" t="s">
        <v>74</v>
      </c>
      <c r="C290" s="229">
        <v>5</v>
      </c>
      <c r="D290" s="190" t="s">
        <v>211</v>
      </c>
      <c r="E290" s="200" t="s">
        <v>84</v>
      </c>
      <c r="F290" s="201" t="s">
        <v>85</v>
      </c>
      <c r="G290" s="199" t="s">
        <v>26</v>
      </c>
      <c r="H290" s="163">
        <v>60</v>
      </c>
      <c r="I290" s="166">
        <v>60</v>
      </c>
      <c r="J290" s="163">
        <v>15</v>
      </c>
      <c r="K290" s="163"/>
      <c r="L290" s="163"/>
      <c r="M290" s="163">
        <v>60</v>
      </c>
      <c r="N290" s="163"/>
      <c r="O290" s="163">
        <v>15</v>
      </c>
      <c r="P290" s="163">
        <v>3</v>
      </c>
      <c r="Q290" s="163">
        <v>3</v>
      </c>
      <c r="R290" s="163">
        <v>2.4</v>
      </c>
      <c r="S290" s="163">
        <v>0.6</v>
      </c>
      <c r="T290" s="175"/>
      <c r="U290" s="58"/>
      <c r="V290" s="58"/>
    </row>
    <row r="291" spans="1:226" ht="14.25" customHeight="1">
      <c r="A291" s="267" t="s">
        <v>104</v>
      </c>
      <c r="B291" s="268"/>
      <c r="C291" s="268"/>
      <c r="D291" s="268"/>
      <c r="E291" s="268"/>
      <c r="F291" s="268"/>
      <c r="G291" s="269"/>
      <c r="H291" s="232">
        <f>SUM(H290)</f>
        <v>60</v>
      </c>
      <c r="I291" s="232">
        <f t="shared" ref="I291:T291" si="17">SUM(I290)</f>
        <v>60</v>
      </c>
      <c r="J291" s="232">
        <f t="shared" si="17"/>
        <v>15</v>
      </c>
      <c r="K291" s="232">
        <f t="shared" si="17"/>
        <v>0</v>
      </c>
      <c r="L291" s="232">
        <f t="shared" si="17"/>
        <v>0</v>
      </c>
      <c r="M291" s="232">
        <f t="shared" si="17"/>
        <v>60</v>
      </c>
      <c r="N291" s="232">
        <f t="shared" si="17"/>
        <v>0</v>
      </c>
      <c r="O291" s="232">
        <f t="shared" si="17"/>
        <v>15</v>
      </c>
      <c r="P291" s="232">
        <f t="shared" si="17"/>
        <v>3</v>
      </c>
      <c r="Q291" s="232">
        <f t="shared" si="17"/>
        <v>3</v>
      </c>
      <c r="R291" s="232">
        <f t="shared" si="17"/>
        <v>2.4</v>
      </c>
      <c r="S291" s="232">
        <f t="shared" si="17"/>
        <v>0.6</v>
      </c>
      <c r="T291" s="232">
        <f t="shared" si="17"/>
        <v>0</v>
      </c>
      <c r="U291" s="58"/>
      <c r="V291" s="58"/>
    </row>
    <row r="292" spans="1:226">
      <c r="U292" s="58"/>
      <c r="V292" s="58"/>
    </row>
    <row r="293" spans="1:226">
      <c r="A293" s="295" t="s">
        <v>189</v>
      </c>
      <c r="B293" s="295"/>
      <c r="C293" s="295"/>
      <c r="D293" s="295"/>
      <c r="E293" s="295"/>
      <c r="F293" s="295"/>
      <c r="G293" s="295"/>
      <c r="H293" s="295"/>
      <c r="I293" s="295"/>
      <c r="J293" s="295"/>
      <c r="K293" s="295"/>
      <c r="L293" s="295"/>
      <c r="M293" s="295"/>
      <c r="N293" s="295"/>
      <c r="O293" s="295"/>
      <c r="P293" s="295"/>
      <c r="Q293" s="295"/>
      <c r="R293" s="295"/>
      <c r="S293" s="295"/>
      <c r="T293" s="295"/>
      <c r="U293" s="58"/>
      <c r="V293" s="58"/>
    </row>
    <row r="294" spans="1:226" s="75" customFormat="1" ht="14.25" customHeight="1">
      <c r="A294" s="292" t="s">
        <v>3</v>
      </c>
      <c r="B294" s="296" t="s">
        <v>4</v>
      </c>
      <c r="C294" s="296" t="s">
        <v>5</v>
      </c>
      <c r="D294" s="305" t="s">
        <v>101</v>
      </c>
      <c r="E294" s="338" t="s">
        <v>102</v>
      </c>
      <c r="F294" s="339" t="s">
        <v>8</v>
      </c>
      <c r="G294" s="341" t="s">
        <v>9</v>
      </c>
      <c r="H294" s="341" t="s">
        <v>10</v>
      </c>
      <c r="I294" s="341"/>
      <c r="J294" s="341"/>
      <c r="K294" s="341"/>
      <c r="L294" s="341"/>
      <c r="M294" s="341"/>
      <c r="N294" s="341"/>
      <c r="O294" s="341"/>
      <c r="P294" s="338" t="s">
        <v>11</v>
      </c>
      <c r="Q294" s="338"/>
      <c r="R294" s="338"/>
      <c r="S294" s="338"/>
      <c r="T294" s="265" t="s">
        <v>185</v>
      </c>
      <c r="U294" s="237"/>
      <c r="V294" s="237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  <c r="AV294" s="18"/>
      <c r="AW294" s="18"/>
      <c r="AX294" s="18"/>
      <c r="AY294" s="18"/>
      <c r="AZ294" s="18"/>
      <c r="BA294" s="18"/>
      <c r="BB294" s="18"/>
      <c r="BC294" s="18"/>
      <c r="BD294" s="18"/>
      <c r="BE294" s="18"/>
      <c r="BF294" s="18"/>
      <c r="BG294" s="18"/>
      <c r="BH294" s="18"/>
      <c r="BI294" s="18"/>
      <c r="BJ294" s="18"/>
      <c r="BK294" s="18"/>
      <c r="BL294" s="18"/>
      <c r="BM294" s="18"/>
      <c r="BN294" s="18"/>
      <c r="BO294" s="18"/>
      <c r="BP294" s="18"/>
      <c r="BQ294" s="18"/>
      <c r="BR294" s="18"/>
      <c r="BS294" s="18"/>
      <c r="BT294" s="18"/>
      <c r="BU294" s="18"/>
      <c r="BV294" s="18"/>
      <c r="BW294" s="18"/>
      <c r="BX294" s="18"/>
      <c r="BY294" s="18"/>
      <c r="BZ294" s="18"/>
      <c r="CA294" s="18"/>
      <c r="CB294" s="18"/>
      <c r="CC294" s="18"/>
      <c r="CD294" s="18"/>
      <c r="CE294" s="18"/>
      <c r="CF294" s="18"/>
      <c r="CG294" s="18"/>
      <c r="CH294" s="18"/>
      <c r="CI294" s="18"/>
      <c r="CJ294" s="18"/>
      <c r="CK294" s="18"/>
      <c r="CL294" s="18"/>
      <c r="CM294" s="18"/>
      <c r="CN294" s="18"/>
      <c r="CO294" s="18"/>
      <c r="CP294" s="18"/>
      <c r="CQ294" s="18"/>
      <c r="CR294" s="18"/>
      <c r="CS294" s="18"/>
      <c r="CT294" s="18"/>
      <c r="CU294" s="18"/>
      <c r="CV294" s="18"/>
      <c r="CW294" s="18"/>
      <c r="CX294" s="18"/>
      <c r="CY294" s="18"/>
      <c r="CZ294" s="18"/>
      <c r="DA294" s="18"/>
      <c r="DB294" s="18"/>
      <c r="DC294" s="18"/>
      <c r="DD294" s="18"/>
      <c r="DE294" s="18"/>
      <c r="DF294" s="18"/>
      <c r="DG294" s="18"/>
      <c r="DH294" s="18"/>
      <c r="DI294" s="18"/>
      <c r="DJ294" s="18"/>
      <c r="DK294" s="18"/>
      <c r="DL294" s="18"/>
      <c r="DM294" s="18"/>
      <c r="DN294" s="18"/>
      <c r="DO294" s="18"/>
      <c r="DP294" s="18"/>
      <c r="DQ294" s="18"/>
      <c r="DR294" s="18"/>
      <c r="DS294" s="18"/>
      <c r="DT294" s="18"/>
      <c r="DU294" s="18"/>
      <c r="DV294" s="18"/>
      <c r="DW294" s="18"/>
      <c r="DX294" s="18"/>
      <c r="DY294" s="18"/>
      <c r="DZ294" s="18"/>
      <c r="EA294" s="18"/>
      <c r="EB294" s="18"/>
      <c r="EC294" s="18"/>
      <c r="ED294" s="18"/>
      <c r="EE294" s="18"/>
      <c r="EF294" s="18"/>
      <c r="EG294" s="18"/>
      <c r="EH294" s="18"/>
      <c r="EI294" s="18"/>
      <c r="EJ294" s="18"/>
      <c r="EK294" s="18"/>
      <c r="EL294" s="18"/>
      <c r="EM294" s="18"/>
      <c r="EN294" s="18"/>
      <c r="EO294" s="18"/>
      <c r="EP294" s="18"/>
      <c r="EQ294" s="18"/>
      <c r="ER294" s="18"/>
      <c r="ES294" s="18"/>
      <c r="ET294" s="18"/>
      <c r="EU294" s="18"/>
      <c r="EV294" s="18"/>
      <c r="EW294" s="18"/>
      <c r="EX294" s="18"/>
      <c r="EY294" s="18"/>
      <c r="EZ294" s="18"/>
      <c r="FA294" s="18"/>
      <c r="FB294" s="18"/>
      <c r="FC294" s="18"/>
      <c r="FD294" s="18"/>
      <c r="FE294" s="18"/>
      <c r="FF294" s="18"/>
      <c r="FG294" s="18"/>
      <c r="FH294" s="18"/>
      <c r="FI294" s="18"/>
      <c r="FJ294" s="18"/>
      <c r="FK294" s="18"/>
      <c r="FL294" s="18"/>
      <c r="FM294" s="18"/>
      <c r="FN294" s="18"/>
      <c r="FO294" s="18"/>
      <c r="FP294" s="18"/>
      <c r="FQ294" s="18"/>
      <c r="FR294" s="18"/>
      <c r="FS294" s="18"/>
      <c r="FT294" s="18"/>
      <c r="FU294" s="18"/>
      <c r="FV294" s="18"/>
      <c r="FW294" s="18"/>
      <c r="FX294" s="18"/>
      <c r="FY294" s="18"/>
      <c r="FZ294" s="18"/>
      <c r="GA294" s="18"/>
      <c r="GB294" s="18"/>
      <c r="GC294" s="18"/>
      <c r="GD294" s="18"/>
      <c r="GE294" s="18"/>
      <c r="GF294" s="18"/>
      <c r="GG294" s="18"/>
      <c r="GH294" s="18"/>
      <c r="GI294" s="18"/>
      <c r="GJ294" s="18"/>
      <c r="GK294" s="18"/>
      <c r="GL294" s="18"/>
      <c r="GM294" s="18"/>
      <c r="GN294" s="18"/>
      <c r="GO294" s="18"/>
      <c r="GP294" s="18"/>
      <c r="GQ294" s="18"/>
      <c r="GR294" s="18"/>
      <c r="GS294" s="18"/>
      <c r="GT294" s="18"/>
      <c r="GU294" s="18"/>
      <c r="GV294" s="18"/>
      <c r="GW294" s="18"/>
      <c r="GX294" s="18"/>
      <c r="GY294" s="18"/>
      <c r="GZ294" s="18"/>
      <c r="HA294" s="18"/>
      <c r="HB294" s="18"/>
      <c r="HC294" s="18"/>
      <c r="HD294" s="18"/>
      <c r="HE294" s="18"/>
      <c r="HF294" s="18"/>
      <c r="HG294" s="18"/>
      <c r="HH294" s="18"/>
      <c r="HI294" s="18"/>
      <c r="HJ294" s="18"/>
      <c r="HK294" s="18"/>
      <c r="HL294" s="18"/>
      <c r="HM294" s="18"/>
      <c r="HN294" s="18"/>
      <c r="HO294" s="18"/>
      <c r="HP294" s="18"/>
      <c r="HQ294" s="18"/>
      <c r="HR294" s="18"/>
    </row>
    <row r="295" spans="1:226" s="75" customFormat="1" ht="14.25" customHeight="1">
      <c r="A295" s="293"/>
      <c r="B295" s="297"/>
      <c r="C295" s="297"/>
      <c r="D295" s="306"/>
      <c r="E295" s="308"/>
      <c r="F295" s="340"/>
      <c r="G295" s="342"/>
      <c r="H295" s="342" t="s">
        <v>12</v>
      </c>
      <c r="I295" s="342"/>
      <c r="J295" s="342"/>
      <c r="K295" s="303" t="s">
        <v>13</v>
      </c>
      <c r="L295" s="303"/>
      <c r="M295" s="303"/>
      <c r="N295" s="303"/>
      <c r="O295" s="303"/>
      <c r="P295" s="304" t="s">
        <v>103</v>
      </c>
      <c r="Q295" s="315" t="s">
        <v>12</v>
      </c>
      <c r="R295" s="308" t="s">
        <v>13</v>
      </c>
      <c r="S295" s="308"/>
      <c r="T295" s="266"/>
      <c r="U295" s="237"/>
      <c r="V295" s="237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8"/>
      <c r="BB295" s="18"/>
      <c r="BC295" s="18"/>
      <c r="BD295" s="18"/>
      <c r="BE295" s="18"/>
      <c r="BF295" s="18"/>
      <c r="BG295" s="18"/>
      <c r="BH295" s="18"/>
      <c r="BI295" s="18"/>
      <c r="BJ295" s="18"/>
      <c r="BK295" s="18"/>
      <c r="BL295" s="18"/>
      <c r="BM295" s="18"/>
      <c r="BN295" s="18"/>
      <c r="BO295" s="18"/>
      <c r="BP295" s="18"/>
      <c r="BQ295" s="18"/>
      <c r="BR295" s="18"/>
      <c r="BS295" s="18"/>
      <c r="BT295" s="18"/>
      <c r="BU295" s="18"/>
      <c r="BV295" s="18"/>
      <c r="BW295" s="18"/>
      <c r="BX295" s="18"/>
      <c r="BY295" s="18"/>
      <c r="BZ295" s="18"/>
      <c r="CA295" s="18"/>
      <c r="CB295" s="18"/>
      <c r="CC295" s="18"/>
      <c r="CD295" s="18"/>
      <c r="CE295" s="18"/>
      <c r="CF295" s="18"/>
      <c r="CG295" s="18"/>
      <c r="CH295" s="18"/>
      <c r="CI295" s="18"/>
      <c r="CJ295" s="18"/>
      <c r="CK295" s="18"/>
      <c r="CL295" s="18"/>
      <c r="CM295" s="18"/>
      <c r="CN295" s="18"/>
      <c r="CO295" s="18"/>
      <c r="CP295" s="18"/>
      <c r="CQ295" s="18"/>
      <c r="CR295" s="18"/>
      <c r="CS295" s="18"/>
      <c r="CT295" s="18"/>
      <c r="CU295" s="18"/>
      <c r="CV295" s="18"/>
      <c r="CW295" s="18"/>
      <c r="CX295" s="18"/>
      <c r="CY295" s="18"/>
      <c r="CZ295" s="18"/>
      <c r="DA295" s="18"/>
      <c r="DB295" s="18"/>
      <c r="DC295" s="18"/>
      <c r="DD295" s="18"/>
      <c r="DE295" s="18"/>
      <c r="DF295" s="18"/>
      <c r="DG295" s="18"/>
      <c r="DH295" s="18"/>
      <c r="DI295" s="18"/>
      <c r="DJ295" s="18"/>
      <c r="DK295" s="18"/>
      <c r="DL295" s="18"/>
      <c r="DM295" s="18"/>
      <c r="DN295" s="18"/>
      <c r="DO295" s="18"/>
      <c r="DP295" s="18"/>
      <c r="DQ295" s="18"/>
      <c r="DR295" s="18"/>
      <c r="DS295" s="18"/>
      <c r="DT295" s="18"/>
      <c r="DU295" s="18"/>
      <c r="DV295" s="18"/>
      <c r="DW295" s="18"/>
      <c r="DX295" s="18"/>
      <c r="DY295" s="18"/>
      <c r="DZ295" s="18"/>
      <c r="EA295" s="18"/>
      <c r="EB295" s="18"/>
      <c r="EC295" s="18"/>
      <c r="ED295" s="18"/>
      <c r="EE295" s="18"/>
      <c r="EF295" s="18"/>
      <c r="EG295" s="18"/>
      <c r="EH295" s="18"/>
      <c r="EI295" s="18"/>
      <c r="EJ295" s="18"/>
      <c r="EK295" s="18"/>
      <c r="EL295" s="18"/>
      <c r="EM295" s="18"/>
      <c r="EN295" s="18"/>
      <c r="EO295" s="18"/>
      <c r="EP295" s="18"/>
      <c r="EQ295" s="18"/>
      <c r="ER295" s="18"/>
      <c r="ES295" s="18"/>
      <c r="ET295" s="18"/>
      <c r="EU295" s="18"/>
      <c r="EV295" s="18"/>
      <c r="EW295" s="18"/>
      <c r="EX295" s="18"/>
      <c r="EY295" s="18"/>
      <c r="EZ295" s="18"/>
      <c r="FA295" s="18"/>
      <c r="FB295" s="18"/>
      <c r="FC295" s="18"/>
      <c r="FD295" s="18"/>
      <c r="FE295" s="18"/>
      <c r="FF295" s="18"/>
      <c r="FG295" s="18"/>
      <c r="FH295" s="18"/>
      <c r="FI295" s="18"/>
      <c r="FJ295" s="18"/>
      <c r="FK295" s="18"/>
      <c r="FL295" s="18"/>
      <c r="FM295" s="18"/>
      <c r="FN295" s="18"/>
      <c r="FO295" s="18"/>
      <c r="FP295" s="18"/>
      <c r="FQ295" s="18"/>
      <c r="FR295" s="18"/>
      <c r="FS295" s="18"/>
      <c r="FT295" s="18"/>
      <c r="FU295" s="18"/>
      <c r="FV295" s="18"/>
      <c r="FW295" s="18"/>
      <c r="FX295" s="18"/>
      <c r="FY295" s="18"/>
      <c r="FZ295" s="18"/>
      <c r="GA295" s="18"/>
      <c r="GB295" s="18"/>
      <c r="GC295" s="18"/>
      <c r="GD295" s="18"/>
      <c r="GE295" s="18"/>
      <c r="GF295" s="18"/>
      <c r="GG295" s="18"/>
      <c r="GH295" s="18"/>
      <c r="GI295" s="18"/>
      <c r="GJ295" s="18"/>
      <c r="GK295" s="18"/>
      <c r="GL295" s="18"/>
      <c r="GM295" s="18"/>
      <c r="GN295" s="18"/>
      <c r="GO295" s="18"/>
      <c r="GP295" s="18"/>
      <c r="GQ295" s="18"/>
      <c r="GR295" s="18"/>
      <c r="GS295" s="18"/>
      <c r="GT295" s="18"/>
      <c r="GU295" s="18"/>
      <c r="GV295" s="18"/>
      <c r="GW295" s="18"/>
      <c r="GX295" s="18"/>
      <c r="GY295" s="18"/>
      <c r="GZ295" s="18"/>
      <c r="HA295" s="18"/>
      <c r="HB295" s="18"/>
      <c r="HC295" s="18"/>
      <c r="HD295" s="18"/>
      <c r="HE295" s="18"/>
      <c r="HF295" s="18"/>
      <c r="HG295" s="18"/>
      <c r="HH295" s="18"/>
      <c r="HI295" s="18"/>
      <c r="HJ295" s="18"/>
      <c r="HK295" s="18"/>
      <c r="HL295" s="18"/>
      <c r="HM295" s="18"/>
      <c r="HN295" s="18"/>
      <c r="HO295" s="18"/>
      <c r="HP295" s="18"/>
      <c r="HQ295" s="18"/>
      <c r="HR295" s="18"/>
    </row>
    <row r="296" spans="1:226" s="75" customFormat="1" ht="66">
      <c r="A296" s="293"/>
      <c r="B296" s="297"/>
      <c r="C296" s="297"/>
      <c r="D296" s="307"/>
      <c r="E296" s="308"/>
      <c r="F296" s="340"/>
      <c r="G296" s="342"/>
      <c r="H296" s="223" t="s">
        <v>16</v>
      </c>
      <c r="I296" s="224" t="s">
        <v>259</v>
      </c>
      <c r="J296" s="225" t="s">
        <v>17</v>
      </c>
      <c r="K296" s="223" t="s">
        <v>264</v>
      </c>
      <c r="L296" s="223" t="s">
        <v>265</v>
      </c>
      <c r="M296" s="226" t="s">
        <v>262</v>
      </c>
      <c r="N296" s="226" t="s">
        <v>263</v>
      </c>
      <c r="O296" s="227" t="s">
        <v>17</v>
      </c>
      <c r="P296" s="304"/>
      <c r="Q296" s="315"/>
      <c r="R296" s="228" t="s">
        <v>18</v>
      </c>
      <c r="S296" s="227" t="s">
        <v>17</v>
      </c>
      <c r="T296" s="266"/>
      <c r="U296" s="237"/>
      <c r="V296" s="237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  <c r="AV296" s="18"/>
      <c r="AW296" s="18"/>
      <c r="AX296" s="18"/>
      <c r="AY296" s="18"/>
      <c r="AZ296" s="18"/>
      <c r="BA296" s="18"/>
      <c r="BB296" s="18"/>
      <c r="BC296" s="18"/>
      <c r="BD296" s="18"/>
      <c r="BE296" s="18"/>
      <c r="BF296" s="18"/>
      <c r="BG296" s="18"/>
      <c r="BH296" s="18"/>
      <c r="BI296" s="18"/>
      <c r="BJ296" s="18"/>
      <c r="BK296" s="18"/>
      <c r="BL296" s="18"/>
      <c r="BM296" s="18"/>
      <c r="BN296" s="18"/>
      <c r="BO296" s="18"/>
      <c r="BP296" s="18"/>
      <c r="BQ296" s="18"/>
      <c r="BR296" s="18"/>
      <c r="BS296" s="18"/>
      <c r="BT296" s="18"/>
      <c r="BU296" s="18"/>
      <c r="BV296" s="18"/>
      <c r="BW296" s="18"/>
      <c r="BX296" s="18"/>
      <c r="BY296" s="18"/>
      <c r="BZ296" s="18"/>
      <c r="CA296" s="18"/>
      <c r="CB296" s="18"/>
      <c r="CC296" s="18"/>
      <c r="CD296" s="18"/>
      <c r="CE296" s="18"/>
      <c r="CF296" s="18"/>
      <c r="CG296" s="18"/>
      <c r="CH296" s="18"/>
      <c r="CI296" s="18"/>
      <c r="CJ296" s="18"/>
      <c r="CK296" s="18"/>
      <c r="CL296" s="18"/>
      <c r="CM296" s="18"/>
      <c r="CN296" s="18"/>
      <c r="CO296" s="18"/>
      <c r="CP296" s="18"/>
      <c r="CQ296" s="18"/>
      <c r="CR296" s="18"/>
      <c r="CS296" s="18"/>
      <c r="CT296" s="18"/>
      <c r="CU296" s="18"/>
      <c r="CV296" s="18"/>
      <c r="CW296" s="18"/>
      <c r="CX296" s="18"/>
      <c r="CY296" s="18"/>
      <c r="CZ296" s="18"/>
      <c r="DA296" s="18"/>
      <c r="DB296" s="18"/>
      <c r="DC296" s="18"/>
      <c r="DD296" s="18"/>
      <c r="DE296" s="18"/>
      <c r="DF296" s="18"/>
      <c r="DG296" s="18"/>
      <c r="DH296" s="18"/>
      <c r="DI296" s="18"/>
      <c r="DJ296" s="18"/>
      <c r="DK296" s="18"/>
      <c r="DL296" s="18"/>
      <c r="DM296" s="18"/>
      <c r="DN296" s="18"/>
      <c r="DO296" s="18"/>
      <c r="DP296" s="18"/>
      <c r="DQ296" s="18"/>
      <c r="DR296" s="18"/>
      <c r="DS296" s="18"/>
      <c r="DT296" s="18"/>
      <c r="DU296" s="18"/>
      <c r="DV296" s="18"/>
      <c r="DW296" s="18"/>
      <c r="DX296" s="18"/>
      <c r="DY296" s="18"/>
      <c r="DZ296" s="18"/>
      <c r="EA296" s="18"/>
      <c r="EB296" s="18"/>
      <c r="EC296" s="18"/>
      <c r="ED296" s="18"/>
      <c r="EE296" s="18"/>
      <c r="EF296" s="18"/>
      <c r="EG296" s="18"/>
      <c r="EH296" s="18"/>
      <c r="EI296" s="18"/>
      <c r="EJ296" s="18"/>
      <c r="EK296" s="18"/>
      <c r="EL296" s="18"/>
      <c r="EM296" s="18"/>
      <c r="EN296" s="18"/>
      <c r="EO296" s="18"/>
      <c r="EP296" s="18"/>
      <c r="EQ296" s="18"/>
      <c r="ER296" s="18"/>
      <c r="ES296" s="18"/>
      <c r="ET296" s="18"/>
      <c r="EU296" s="18"/>
      <c r="EV296" s="18"/>
      <c r="EW296" s="18"/>
      <c r="EX296" s="18"/>
      <c r="EY296" s="18"/>
      <c r="EZ296" s="18"/>
      <c r="FA296" s="18"/>
      <c r="FB296" s="18"/>
      <c r="FC296" s="18"/>
      <c r="FD296" s="18"/>
      <c r="FE296" s="18"/>
      <c r="FF296" s="18"/>
      <c r="FG296" s="18"/>
      <c r="FH296" s="18"/>
      <c r="FI296" s="18"/>
      <c r="FJ296" s="18"/>
      <c r="FK296" s="18"/>
      <c r="FL296" s="18"/>
      <c r="FM296" s="18"/>
      <c r="FN296" s="18"/>
      <c r="FO296" s="18"/>
      <c r="FP296" s="18"/>
      <c r="FQ296" s="18"/>
      <c r="FR296" s="18"/>
      <c r="FS296" s="18"/>
      <c r="FT296" s="18"/>
      <c r="FU296" s="18"/>
      <c r="FV296" s="18"/>
      <c r="FW296" s="18"/>
      <c r="FX296" s="18"/>
      <c r="FY296" s="18"/>
      <c r="FZ296" s="18"/>
      <c r="GA296" s="18"/>
      <c r="GB296" s="18"/>
      <c r="GC296" s="18"/>
      <c r="GD296" s="18"/>
      <c r="GE296" s="18"/>
      <c r="GF296" s="18"/>
      <c r="GG296" s="18"/>
      <c r="GH296" s="18"/>
      <c r="GI296" s="18"/>
      <c r="GJ296" s="18"/>
      <c r="GK296" s="18"/>
      <c r="GL296" s="18"/>
      <c r="GM296" s="18"/>
      <c r="GN296" s="18"/>
      <c r="GO296" s="18"/>
      <c r="GP296" s="18"/>
      <c r="GQ296" s="18"/>
      <c r="GR296" s="18"/>
      <c r="GS296" s="18"/>
      <c r="GT296" s="18"/>
      <c r="GU296" s="18"/>
      <c r="GV296" s="18"/>
      <c r="GW296" s="18"/>
      <c r="GX296" s="18"/>
      <c r="GY296" s="18"/>
      <c r="GZ296" s="18"/>
      <c r="HA296" s="18"/>
      <c r="HB296" s="18"/>
      <c r="HC296" s="18"/>
      <c r="HD296" s="18"/>
      <c r="HE296" s="18"/>
      <c r="HF296" s="18"/>
      <c r="HG296" s="18"/>
      <c r="HH296" s="18"/>
      <c r="HI296" s="18"/>
      <c r="HJ296" s="18"/>
      <c r="HK296" s="18"/>
      <c r="HL296" s="18"/>
      <c r="HM296" s="18"/>
      <c r="HN296" s="18"/>
      <c r="HO296" s="18"/>
      <c r="HP296" s="18"/>
      <c r="HQ296" s="18"/>
      <c r="HR296" s="18"/>
    </row>
    <row r="297" spans="1:226">
      <c r="A297" s="93">
        <v>1</v>
      </c>
      <c r="B297" s="404" t="s">
        <v>19</v>
      </c>
      <c r="C297" s="176">
        <v>1</v>
      </c>
      <c r="D297" s="188" t="s">
        <v>136</v>
      </c>
      <c r="E297" s="168" t="s">
        <v>20</v>
      </c>
      <c r="F297" s="189" t="s">
        <v>32</v>
      </c>
      <c r="G297" s="165" t="s">
        <v>22</v>
      </c>
      <c r="H297" s="165">
        <v>10</v>
      </c>
      <c r="I297" s="101">
        <v>10</v>
      </c>
      <c r="J297" s="178">
        <v>20</v>
      </c>
      <c r="K297" s="178">
        <v>10</v>
      </c>
      <c r="L297" s="178"/>
      <c r="M297" s="178"/>
      <c r="N297" s="178"/>
      <c r="O297" s="178">
        <v>20</v>
      </c>
      <c r="P297" s="178">
        <v>1</v>
      </c>
      <c r="Q297" s="178">
        <v>1</v>
      </c>
      <c r="R297" s="178">
        <v>0.3</v>
      </c>
      <c r="S297" s="178">
        <v>0.7</v>
      </c>
      <c r="T297" s="178"/>
      <c r="U297" s="58"/>
      <c r="V297" s="58"/>
    </row>
    <row r="298" spans="1:226">
      <c r="A298" s="352">
        <v>2</v>
      </c>
      <c r="B298" s="405"/>
      <c r="C298" s="176">
        <v>1</v>
      </c>
      <c r="D298" s="188" t="s">
        <v>139</v>
      </c>
      <c r="E298" s="350" t="s">
        <v>27</v>
      </c>
      <c r="F298" s="351" t="s">
        <v>32</v>
      </c>
      <c r="G298" s="165" t="s">
        <v>25</v>
      </c>
      <c r="H298" s="298">
        <v>20</v>
      </c>
      <c r="I298" s="101">
        <v>10</v>
      </c>
      <c r="J298" s="178">
        <v>60</v>
      </c>
      <c r="K298" s="178">
        <v>10</v>
      </c>
      <c r="L298" s="178"/>
      <c r="M298" s="178"/>
      <c r="N298" s="178"/>
      <c r="O298" s="178">
        <v>60</v>
      </c>
      <c r="P298" s="280">
        <v>6</v>
      </c>
      <c r="Q298" s="178">
        <v>3</v>
      </c>
      <c r="R298" s="178">
        <v>0.7</v>
      </c>
      <c r="S298" s="178">
        <v>2.2999999999999998</v>
      </c>
      <c r="T298" s="178">
        <v>10</v>
      </c>
      <c r="U298" s="58"/>
      <c r="V298" s="58"/>
    </row>
    <row r="299" spans="1:226">
      <c r="A299" s="352"/>
      <c r="B299" s="405"/>
      <c r="C299" s="176">
        <v>1</v>
      </c>
      <c r="D299" s="188" t="s">
        <v>140</v>
      </c>
      <c r="E299" s="350"/>
      <c r="F299" s="351"/>
      <c r="G299" s="165" t="s">
        <v>26</v>
      </c>
      <c r="H299" s="298"/>
      <c r="I299" s="101">
        <v>10</v>
      </c>
      <c r="J299" s="178">
        <v>60</v>
      </c>
      <c r="K299" s="178"/>
      <c r="L299" s="178">
        <v>10</v>
      </c>
      <c r="M299" s="178"/>
      <c r="N299" s="178"/>
      <c r="O299" s="178">
        <v>60</v>
      </c>
      <c r="P299" s="280"/>
      <c r="Q299" s="178">
        <v>3</v>
      </c>
      <c r="R299" s="178">
        <v>0.7</v>
      </c>
      <c r="S299" s="178">
        <v>2.2999999999999998</v>
      </c>
      <c r="T299" s="178">
        <v>10</v>
      </c>
      <c r="U299" s="58"/>
      <c r="V299" s="58"/>
    </row>
    <row r="300" spans="1:226" s="75" customFormat="1" ht="14.25">
      <c r="A300" s="352">
        <v>3</v>
      </c>
      <c r="B300" s="405"/>
      <c r="C300" s="176">
        <v>1</v>
      </c>
      <c r="D300" s="188" t="s">
        <v>143</v>
      </c>
      <c r="E300" s="350" t="s">
        <v>29</v>
      </c>
      <c r="F300" s="351" t="s">
        <v>32</v>
      </c>
      <c r="G300" s="165" t="s">
        <v>25</v>
      </c>
      <c r="H300" s="298">
        <v>20</v>
      </c>
      <c r="I300" s="101">
        <v>10</v>
      </c>
      <c r="J300" s="178">
        <v>40</v>
      </c>
      <c r="K300" s="178">
        <v>10</v>
      </c>
      <c r="L300" s="178"/>
      <c r="M300" s="178"/>
      <c r="N300" s="178"/>
      <c r="O300" s="178">
        <v>40</v>
      </c>
      <c r="P300" s="280">
        <v>4</v>
      </c>
      <c r="Q300" s="178">
        <v>2</v>
      </c>
      <c r="R300" s="178">
        <v>0.4</v>
      </c>
      <c r="S300" s="178">
        <v>1.6</v>
      </c>
      <c r="T300" s="178"/>
      <c r="U300" s="237"/>
      <c r="V300" s="237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  <c r="AV300" s="18"/>
      <c r="AW300" s="18"/>
      <c r="AX300" s="18"/>
      <c r="AY300" s="18"/>
      <c r="AZ300" s="18"/>
      <c r="BA300" s="18"/>
      <c r="BB300" s="18"/>
      <c r="BC300" s="18"/>
      <c r="BD300" s="18"/>
      <c r="BE300" s="18"/>
      <c r="BF300" s="18"/>
      <c r="BG300" s="18"/>
      <c r="BH300" s="18"/>
      <c r="BI300" s="18"/>
      <c r="BJ300" s="18"/>
      <c r="BK300" s="18"/>
      <c r="BL300" s="18"/>
      <c r="BM300" s="18"/>
      <c r="BN300" s="18"/>
      <c r="BO300" s="18"/>
      <c r="BP300" s="18"/>
      <c r="BQ300" s="18"/>
      <c r="BR300" s="18"/>
      <c r="BS300" s="18"/>
      <c r="BT300" s="18"/>
      <c r="BU300" s="18"/>
      <c r="BV300" s="18"/>
      <c r="BW300" s="18"/>
      <c r="BX300" s="18"/>
      <c r="BY300" s="18"/>
      <c r="BZ300" s="18"/>
      <c r="CA300" s="18"/>
      <c r="CB300" s="18"/>
      <c r="CC300" s="18"/>
      <c r="CD300" s="18"/>
      <c r="CE300" s="18"/>
      <c r="CF300" s="18"/>
      <c r="CG300" s="18"/>
      <c r="CH300" s="18"/>
      <c r="CI300" s="18"/>
      <c r="CJ300" s="18"/>
      <c r="CK300" s="18"/>
      <c r="CL300" s="18"/>
      <c r="CM300" s="18"/>
      <c r="CN300" s="18"/>
      <c r="CO300" s="18"/>
      <c r="CP300" s="18"/>
      <c r="CQ300" s="18"/>
      <c r="CR300" s="18"/>
      <c r="CS300" s="18"/>
      <c r="CT300" s="18"/>
      <c r="CU300" s="18"/>
      <c r="CV300" s="18"/>
      <c r="CW300" s="18"/>
      <c r="CX300" s="18"/>
      <c r="CY300" s="18"/>
      <c r="CZ300" s="18"/>
      <c r="DA300" s="18"/>
      <c r="DB300" s="18"/>
      <c r="DC300" s="18"/>
      <c r="DD300" s="18"/>
      <c r="DE300" s="18"/>
      <c r="DF300" s="18"/>
      <c r="DG300" s="18"/>
      <c r="DH300" s="18"/>
      <c r="DI300" s="18"/>
      <c r="DJ300" s="18"/>
      <c r="DK300" s="18"/>
      <c r="DL300" s="18"/>
      <c r="DM300" s="18"/>
      <c r="DN300" s="18"/>
      <c r="DO300" s="18"/>
      <c r="DP300" s="18"/>
      <c r="DQ300" s="18"/>
      <c r="DR300" s="18"/>
      <c r="DS300" s="18"/>
      <c r="DT300" s="18"/>
      <c r="DU300" s="18"/>
      <c r="DV300" s="18"/>
      <c r="DW300" s="18"/>
      <c r="DX300" s="18"/>
      <c r="DY300" s="18"/>
      <c r="DZ300" s="18"/>
      <c r="EA300" s="18"/>
      <c r="EB300" s="18"/>
      <c r="EC300" s="18"/>
      <c r="ED300" s="18"/>
      <c r="EE300" s="18"/>
      <c r="EF300" s="18"/>
      <c r="EG300" s="18"/>
      <c r="EH300" s="18"/>
      <c r="EI300" s="18"/>
      <c r="EJ300" s="18"/>
      <c r="EK300" s="18"/>
      <c r="EL300" s="18"/>
      <c r="EM300" s="18"/>
      <c r="EN300" s="18"/>
      <c r="EO300" s="18"/>
      <c r="EP300" s="18"/>
      <c r="EQ300" s="18"/>
      <c r="ER300" s="18"/>
      <c r="ES300" s="18"/>
      <c r="ET300" s="18"/>
      <c r="EU300" s="18"/>
      <c r="EV300" s="18"/>
      <c r="EW300" s="18"/>
      <c r="EX300" s="18"/>
      <c r="EY300" s="18"/>
      <c r="EZ300" s="18"/>
      <c r="FA300" s="18"/>
      <c r="FB300" s="18"/>
      <c r="FC300" s="18"/>
      <c r="FD300" s="18"/>
      <c r="FE300" s="18"/>
      <c r="FF300" s="18"/>
      <c r="FG300" s="18"/>
      <c r="FH300" s="18"/>
      <c r="FI300" s="18"/>
      <c r="FJ300" s="18"/>
      <c r="FK300" s="18"/>
      <c r="FL300" s="18"/>
      <c r="FM300" s="18"/>
      <c r="FN300" s="18"/>
      <c r="FO300" s="18"/>
      <c r="FP300" s="18"/>
      <c r="FQ300" s="18"/>
      <c r="FR300" s="18"/>
      <c r="FS300" s="18"/>
      <c r="FT300" s="18"/>
      <c r="FU300" s="18"/>
      <c r="FV300" s="18"/>
      <c r="FW300" s="18"/>
      <c r="FX300" s="18"/>
      <c r="FY300" s="18"/>
      <c r="FZ300" s="18"/>
      <c r="GA300" s="18"/>
      <c r="GB300" s="18"/>
      <c r="GC300" s="18"/>
      <c r="GD300" s="18"/>
      <c r="GE300" s="18"/>
      <c r="GF300" s="18"/>
      <c r="GG300" s="18"/>
      <c r="GH300" s="18"/>
      <c r="GI300" s="18"/>
      <c r="GJ300" s="18"/>
      <c r="GK300" s="18"/>
      <c r="GL300" s="18"/>
      <c r="GM300" s="18"/>
      <c r="GN300" s="18"/>
      <c r="GO300" s="18"/>
      <c r="GP300" s="18"/>
      <c r="GQ300" s="18"/>
      <c r="GR300" s="18"/>
      <c r="GS300" s="18"/>
      <c r="GT300" s="18"/>
      <c r="GU300" s="18"/>
      <c r="GV300" s="18"/>
      <c r="GW300" s="18"/>
      <c r="GX300" s="18"/>
      <c r="GY300" s="18"/>
      <c r="GZ300" s="18"/>
      <c r="HA300" s="18"/>
      <c r="HB300" s="18"/>
      <c r="HC300" s="18"/>
      <c r="HD300" s="18"/>
      <c r="HE300" s="18"/>
      <c r="HF300" s="18"/>
      <c r="HG300" s="18"/>
      <c r="HH300" s="18"/>
      <c r="HI300" s="18"/>
      <c r="HJ300" s="18"/>
      <c r="HK300" s="18"/>
      <c r="HL300" s="18"/>
      <c r="HM300" s="18"/>
      <c r="HN300" s="18"/>
      <c r="HO300" s="18"/>
      <c r="HP300" s="18"/>
      <c r="HQ300" s="18"/>
      <c r="HR300" s="18"/>
    </row>
    <row r="301" spans="1:226" s="75" customFormat="1" ht="14.25">
      <c r="A301" s="352"/>
      <c r="B301" s="405"/>
      <c r="C301" s="176">
        <v>1</v>
      </c>
      <c r="D301" s="188" t="s">
        <v>144</v>
      </c>
      <c r="E301" s="350"/>
      <c r="F301" s="351"/>
      <c r="G301" s="165" t="s">
        <v>26</v>
      </c>
      <c r="H301" s="298"/>
      <c r="I301" s="101">
        <v>10</v>
      </c>
      <c r="J301" s="178">
        <v>40</v>
      </c>
      <c r="K301" s="178"/>
      <c r="L301" s="178">
        <v>10</v>
      </c>
      <c r="M301" s="178"/>
      <c r="N301" s="178"/>
      <c r="O301" s="178">
        <v>40</v>
      </c>
      <c r="P301" s="280"/>
      <c r="Q301" s="178">
        <v>2</v>
      </c>
      <c r="R301" s="178">
        <v>0.4</v>
      </c>
      <c r="S301" s="178">
        <v>1.6</v>
      </c>
      <c r="T301" s="178"/>
      <c r="U301" s="237"/>
      <c r="V301" s="237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  <c r="AX301" s="18"/>
      <c r="AY301" s="18"/>
      <c r="AZ301" s="18"/>
      <c r="BA301" s="18"/>
      <c r="BB301" s="18"/>
      <c r="BC301" s="18"/>
      <c r="BD301" s="18"/>
      <c r="BE301" s="18"/>
      <c r="BF301" s="18"/>
      <c r="BG301" s="18"/>
      <c r="BH301" s="18"/>
      <c r="BI301" s="18"/>
      <c r="BJ301" s="18"/>
      <c r="BK301" s="18"/>
      <c r="BL301" s="18"/>
      <c r="BM301" s="18"/>
      <c r="BN301" s="18"/>
      <c r="BO301" s="18"/>
      <c r="BP301" s="18"/>
      <c r="BQ301" s="18"/>
      <c r="BR301" s="18"/>
      <c r="BS301" s="18"/>
      <c r="BT301" s="18"/>
      <c r="BU301" s="18"/>
      <c r="BV301" s="18"/>
      <c r="BW301" s="18"/>
      <c r="BX301" s="18"/>
      <c r="BY301" s="18"/>
      <c r="BZ301" s="18"/>
      <c r="CA301" s="18"/>
      <c r="CB301" s="18"/>
      <c r="CC301" s="18"/>
      <c r="CD301" s="18"/>
      <c r="CE301" s="18"/>
      <c r="CF301" s="18"/>
      <c r="CG301" s="18"/>
      <c r="CH301" s="18"/>
      <c r="CI301" s="18"/>
      <c r="CJ301" s="18"/>
      <c r="CK301" s="18"/>
      <c r="CL301" s="18"/>
      <c r="CM301" s="18"/>
      <c r="CN301" s="18"/>
      <c r="CO301" s="18"/>
      <c r="CP301" s="18"/>
      <c r="CQ301" s="18"/>
      <c r="CR301" s="18"/>
      <c r="CS301" s="18"/>
      <c r="CT301" s="18"/>
      <c r="CU301" s="18"/>
      <c r="CV301" s="18"/>
      <c r="CW301" s="18"/>
      <c r="CX301" s="18"/>
      <c r="CY301" s="18"/>
      <c r="CZ301" s="18"/>
      <c r="DA301" s="18"/>
      <c r="DB301" s="18"/>
      <c r="DC301" s="18"/>
      <c r="DD301" s="18"/>
      <c r="DE301" s="18"/>
      <c r="DF301" s="18"/>
      <c r="DG301" s="18"/>
      <c r="DH301" s="18"/>
      <c r="DI301" s="18"/>
      <c r="DJ301" s="18"/>
      <c r="DK301" s="18"/>
      <c r="DL301" s="18"/>
      <c r="DM301" s="18"/>
      <c r="DN301" s="18"/>
      <c r="DO301" s="18"/>
      <c r="DP301" s="18"/>
      <c r="DQ301" s="18"/>
      <c r="DR301" s="18"/>
      <c r="DS301" s="18"/>
      <c r="DT301" s="18"/>
      <c r="DU301" s="18"/>
      <c r="DV301" s="18"/>
      <c r="DW301" s="18"/>
      <c r="DX301" s="18"/>
      <c r="DY301" s="18"/>
      <c r="DZ301" s="18"/>
      <c r="EA301" s="18"/>
      <c r="EB301" s="18"/>
      <c r="EC301" s="18"/>
      <c r="ED301" s="18"/>
      <c r="EE301" s="18"/>
      <c r="EF301" s="18"/>
      <c r="EG301" s="18"/>
      <c r="EH301" s="18"/>
      <c r="EI301" s="18"/>
      <c r="EJ301" s="18"/>
      <c r="EK301" s="18"/>
      <c r="EL301" s="18"/>
      <c r="EM301" s="18"/>
      <c r="EN301" s="18"/>
      <c r="EO301" s="18"/>
      <c r="EP301" s="18"/>
      <c r="EQ301" s="18"/>
      <c r="ER301" s="18"/>
      <c r="ES301" s="18"/>
      <c r="ET301" s="18"/>
      <c r="EU301" s="18"/>
      <c r="EV301" s="18"/>
      <c r="EW301" s="18"/>
      <c r="EX301" s="18"/>
      <c r="EY301" s="18"/>
      <c r="EZ301" s="18"/>
      <c r="FA301" s="18"/>
      <c r="FB301" s="18"/>
      <c r="FC301" s="18"/>
      <c r="FD301" s="18"/>
      <c r="FE301" s="18"/>
      <c r="FF301" s="18"/>
      <c r="FG301" s="18"/>
      <c r="FH301" s="18"/>
      <c r="FI301" s="18"/>
      <c r="FJ301" s="18"/>
      <c r="FK301" s="18"/>
      <c r="FL301" s="18"/>
      <c r="FM301" s="18"/>
      <c r="FN301" s="18"/>
      <c r="FO301" s="18"/>
      <c r="FP301" s="18"/>
      <c r="FQ301" s="18"/>
      <c r="FR301" s="18"/>
      <c r="FS301" s="18"/>
      <c r="FT301" s="18"/>
      <c r="FU301" s="18"/>
      <c r="FV301" s="18"/>
      <c r="FW301" s="18"/>
      <c r="FX301" s="18"/>
      <c r="FY301" s="18"/>
      <c r="FZ301" s="18"/>
      <c r="GA301" s="18"/>
      <c r="GB301" s="18"/>
      <c r="GC301" s="18"/>
      <c r="GD301" s="18"/>
      <c r="GE301" s="18"/>
      <c r="GF301" s="18"/>
      <c r="GG301" s="18"/>
      <c r="GH301" s="18"/>
      <c r="GI301" s="18"/>
      <c r="GJ301" s="18"/>
      <c r="GK301" s="18"/>
      <c r="GL301" s="18"/>
      <c r="GM301" s="18"/>
      <c r="GN301" s="18"/>
      <c r="GO301" s="18"/>
      <c r="GP301" s="18"/>
      <c r="GQ301" s="18"/>
      <c r="GR301" s="18"/>
      <c r="GS301" s="18"/>
      <c r="GT301" s="18"/>
      <c r="GU301" s="18"/>
      <c r="GV301" s="18"/>
      <c r="GW301" s="18"/>
      <c r="GX301" s="18"/>
      <c r="GY301" s="18"/>
      <c r="GZ301" s="18"/>
      <c r="HA301" s="18"/>
      <c r="HB301" s="18"/>
      <c r="HC301" s="18"/>
      <c r="HD301" s="18"/>
      <c r="HE301" s="18"/>
      <c r="HF301" s="18"/>
      <c r="HG301" s="18"/>
      <c r="HH301" s="18"/>
      <c r="HI301" s="18"/>
      <c r="HJ301" s="18"/>
      <c r="HK301" s="18"/>
      <c r="HL301" s="18"/>
      <c r="HM301" s="18"/>
      <c r="HN301" s="18"/>
      <c r="HO301" s="18"/>
      <c r="HP301" s="18"/>
      <c r="HQ301" s="18"/>
      <c r="HR301" s="18"/>
    </row>
    <row r="302" spans="1:226" ht="22.5">
      <c r="A302" s="93">
        <v>4</v>
      </c>
      <c r="B302" s="405"/>
      <c r="C302" s="176">
        <v>1</v>
      </c>
      <c r="D302" s="188" t="s">
        <v>30</v>
      </c>
      <c r="E302" s="168" t="s">
        <v>31</v>
      </c>
      <c r="F302" s="189" t="s">
        <v>32</v>
      </c>
      <c r="G302" s="165" t="s">
        <v>22</v>
      </c>
      <c r="H302" s="165">
        <v>15</v>
      </c>
      <c r="I302" s="101">
        <v>15</v>
      </c>
      <c r="J302" s="180">
        <v>10</v>
      </c>
      <c r="K302" s="180">
        <v>15</v>
      </c>
      <c r="L302" s="180"/>
      <c r="M302" s="180"/>
      <c r="N302" s="180"/>
      <c r="O302" s="180">
        <v>10</v>
      </c>
      <c r="P302" s="180">
        <v>1</v>
      </c>
      <c r="Q302" s="178">
        <v>1</v>
      </c>
      <c r="R302" s="178">
        <v>0.6</v>
      </c>
      <c r="S302" s="178">
        <v>0.4</v>
      </c>
      <c r="T302" s="178"/>
      <c r="U302" s="58"/>
      <c r="V302" s="58"/>
    </row>
    <row r="303" spans="1:226" ht="22.5">
      <c r="A303" s="93">
        <v>5</v>
      </c>
      <c r="B303" s="405"/>
      <c r="C303" s="176">
        <v>1</v>
      </c>
      <c r="D303" s="188" t="s">
        <v>145</v>
      </c>
      <c r="E303" s="103" t="s">
        <v>33</v>
      </c>
      <c r="F303" s="189" t="s">
        <v>32</v>
      </c>
      <c r="G303" s="165" t="s">
        <v>26</v>
      </c>
      <c r="H303" s="165">
        <v>15</v>
      </c>
      <c r="I303" s="101">
        <v>15</v>
      </c>
      <c r="J303" s="178">
        <v>50</v>
      </c>
      <c r="K303" s="178"/>
      <c r="L303" s="178">
        <v>15</v>
      </c>
      <c r="M303" s="178"/>
      <c r="N303" s="178"/>
      <c r="O303" s="178">
        <v>50</v>
      </c>
      <c r="P303" s="178">
        <v>3</v>
      </c>
      <c r="Q303" s="178">
        <v>3</v>
      </c>
      <c r="R303" s="178">
        <v>1</v>
      </c>
      <c r="S303" s="178">
        <v>2</v>
      </c>
      <c r="T303" s="178">
        <v>10</v>
      </c>
      <c r="U303" s="58"/>
      <c r="V303" s="58"/>
    </row>
    <row r="304" spans="1:226">
      <c r="A304" s="167">
        <v>6</v>
      </c>
      <c r="B304" s="406"/>
      <c r="C304" s="176">
        <v>2</v>
      </c>
      <c r="D304" s="188" t="s">
        <v>41</v>
      </c>
      <c r="E304" s="168" t="s">
        <v>42</v>
      </c>
      <c r="F304" s="189" t="s">
        <v>32</v>
      </c>
      <c r="G304" s="165" t="s">
        <v>26</v>
      </c>
      <c r="H304" s="165">
        <v>30</v>
      </c>
      <c r="I304" s="101">
        <v>30</v>
      </c>
      <c r="J304" s="178">
        <v>20</v>
      </c>
      <c r="K304" s="178"/>
      <c r="L304" s="178">
        <v>30</v>
      </c>
      <c r="M304" s="178"/>
      <c r="N304" s="178"/>
      <c r="O304" s="178">
        <v>20</v>
      </c>
      <c r="P304" s="180">
        <v>2</v>
      </c>
      <c r="Q304" s="178">
        <v>2</v>
      </c>
      <c r="R304" s="178">
        <v>1.2</v>
      </c>
      <c r="S304" s="178">
        <v>0.8</v>
      </c>
      <c r="T304" s="178"/>
      <c r="U304" s="58"/>
      <c r="V304" s="58"/>
    </row>
    <row r="305" spans="1:226">
      <c r="A305" s="167">
        <v>7</v>
      </c>
      <c r="B305" s="299" t="s">
        <v>52</v>
      </c>
      <c r="C305" s="229">
        <v>3</v>
      </c>
      <c r="D305" s="190" t="s">
        <v>57</v>
      </c>
      <c r="E305" s="200" t="s">
        <v>42</v>
      </c>
      <c r="F305" s="201" t="s">
        <v>32</v>
      </c>
      <c r="G305" s="199" t="s">
        <v>26</v>
      </c>
      <c r="H305" s="163">
        <v>30</v>
      </c>
      <c r="I305" s="101">
        <v>30</v>
      </c>
      <c r="J305" s="163">
        <v>20</v>
      </c>
      <c r="K305" s="163"/>
      <c r="L305" s="163">
        <v>30</v>
      </c>
      <c r="M305" s="163"/>
      <c r="N305" s="163"/>
      <c r="O305" s="163">
        <v>20</v>
      </c>
      <c r="P305" s="163">
        <v>2</v>
      </c>
      <c r="Q305" s="163">
        <v>2</v>
      </c>
      <c r="R305" s="163">
        <v>1.2</v>
      </c>
      <c r="S305" s="163">
        <v>0.8</v>
      </c>
      <c r="T305" s="180"/>
      <c r="U305" s="58"/>
      <c r="V305" s="58"/>
    </row>
    <row r="306" spans="1:226">
      <c r="A306" s="167">
        <v>8</v>
      </c>
      <c r="B306" s="300"/>
      <c r="C306" s="229">
        <v>3</v>
      </c>
      <c r="D306" s="190" t="s">
        <v>58</v>
      </c>
      <c r="E306" s="200" t="s">
        <v>59</v>
      </c>
      <c r="F306" s="201" t="s">
        <v>32</v>
      </c>
      <c r="G306" s="199" t="s">
        <v>26</v>
      </c>
      <c r="H306" s="163">
        <v>30</v>
      </c>
      <c r="I306" s="101">
        <v>30</v>
      </c>
      <c r="J306" s="163">
        <v>20</v>
      </c>
      <c r="K306" s="163"/>
      <c r="L306" s="163">
        <v>30</v>
      </c>
      <c r="M306" s="163"/>
      <c r="N306" s="163"/>
      <c r="O306" s="163">
        <v>20</v>
      </c>
      <c r="P306" s="163">
        <v>2</v>
      </c>
      <c r="Q306" s="163">
        <v>2</v>
      </c>
      <c r="R306" s="163">
        <v>1.2</v>
      </c>
      <c r="S306" s="163">
        <v>0.8</v>
      </c>
      <c r="T306" s="180"/>
      <c r="U306" s="58"/>
      <c r="V306" s="58"/>
    </row>
    <row r="307" spans="1:226">
      <c r="A307" s="167">
        <v>9</v>
      </c>
      <c r="B307" s="300"/>
      <c r="C307" s="229">
        <v>3</v>
      </c>
      <c r="D307" s="190" t="s">
        <v>60</v>
      </c>
      <c r="E307" s="200" t="s">
        <v>61</v>
      </c>
      <c r="F307" s="201" t="s">
        <v>32</v>
      </c>
      <c r="G307" s="199" t="s">
        <v>26</v>
      </c>
      <c r="H307" s="163">
        <v>15</v>
      </c>
      <c r="I307" s="101">
        <v>15</v>
      </c>
      <c r="J307" s="163">
        <v>35</v>
      </c>
      <c r="K307" s="163"/>
      <c r="L307" s="163">
        <v>15</v>
      </c>
      <c r="M307" s="163"/>
      <c r="N307" s="163"/>
      <c r="O307" s="163">
        <v>35</v>
      </c>
      <c r="P307" s="163">
        <v>2</v>
      </c>
      <c r="Q307" s="163">
        <v>2</v>
      </c>
      <c r="R307" s="163">
        <v>0.6</v>
      </c>
      <c r="S307" s="163">
        <v>1.4</v>
      </c>
      <c r="T307" s="180"/>
      <c r="U307" s="58"/>
      <c r="V307" s="58"/>
    </row>
    <row r="308" spans="1:226">
      <c r="A308" s="93">
        <v>10</v>
      </c>
      <c r="B308" s="300"/>
      <c r="C308" s="229">
        <v>4</v>
      </c>
      <c r="D308" s="190" t="s">
        <v>68</v>
      </c>
      <c r="E308" s="200" t="s">
        <v>42</v>
      </c>
      <c r="F308" s="206" t="s">
        <v>32</v>
      </c>
      <c r="G308" s="163" t="s">
        <v>26</v>
      </c>
      <c r="H308" s="163">
        <v>30</v>
      </c>
      <c r="I308" s="101">
        <v>30</v>
      </c>
      <c r="J308" s="163">
        <v>20</v>
      </c>
      <c r="K308" s="163"/>
      <c r="L308" s="163">
        <v>30</v>
      </c>
      <c r="M308" s="163"/>
      <c r="N308" s="163"/>
      <c r="O308" s="163">
        <v>20</v>
      </c>
      <c r="P308" s="163">
        <v>2</v>
      </c>
      <c r="Q308" s="163">
        <v>2</v>
      </c>
      <c r="R308" s="163">
        <v>1.2</v>
      </c>
      <c r="S308" s="163">
        <v>0.8</v>
      </c>
      <c r="T308" s="180"/>
      <c r="U308" s="58"/>
      <c r="V308" s="58"/>
    </row>
    <row r="309" spans="1:226" ht="14.25" customHeight="1">
      <c r="A309" s="93">
        <v>11</v>
      </c>
      <c r="B309" s="299" t="s">
        <v>74</v>
      </c>
      <c r="C309" s="229">
        <v>5</v>
      </c>
      <c r="D309" s="196" t="s">
        <v>78</v>
      </c>
      <c r="E309" s="197" t="s">
        <v>42</v>
      </c>
      <c r="F309" s="201" t="s">
        <v>32</v>
      </c>
      <c r="G309" s="198" t="s">
        <v>238</v>
      </c>
      <c r="H309" s="180">
        <v>30</v>
      </c>
      <c r="I309" s="101">
        <v>30</v>
      </c>
      <c r="J309" s="163">
        <v>20</v>
      </c>
      <c r="K309" s="180"/>
      <c r="L309" s="163">
        <v>30</v>
      </c>
      <c r="M309" s="180"/>
      <c r="N309" s="180"/>
      <c r="O309" s="163">
        <v>20</v>
      </c>
      <c r="P309" s="180">
        <v>2</v>
      </c>
      <c r="Q309" s="163">
        <v>2</v>
      </c>
      <c r="R309" s="163">
        <v>1.2</v>
      </c>
      <c r="S309" s="163">
        <v>0.8</v>
      </c>
      <c r="T309" s="178"/>
      <c r="U309" s="58"/>
      <c r="V309" s="58"/>
    </row>
    <row r="310" spans="1:226">
      <c r="A310" s="93">
        <v>12</v>
      </c>
      <c r="B310" s="301"/>
      <c r="C310" s="134">
        <v>5</v>
      </c>
      <c r="D310" s="190" t="s">
        <v>190</v>
      </c>
      <c r="E310" s="200" t="s">
        <v>79</v>
      </c>
      <c r="F310" s="201" t="s">
        <v>32</v>
      </c>
      <c r="G310" s="199" t="s">
        <v>22</v>
      </c>
      <c r="H310" s="163">
        <v>15</v>
      </c>
      <c r="I310" s="101">
        <v>15</v>
      </c>
      <c r="J310" s="163">
        <v>10</v>
      </c>
      <c r="K310" s="163">
        <v>15</v>
      </c>
      <c r="L310" s="163"/>
      <c r="M310" s="163"/>
      <c r="N310" s="163"/>
      <c r="O310" s="163">
        <v>10</v>
      </c>
      <c r="P310" s="163">
        <v>1</v>
      </c>
      <c r="Q310" s="163">
        <v>1</v>
      </c>
      <c r="R310" s="163">
        <v>0.6</v>
      </c>
      <c r="S310" s="163">
        <v>0.4</v>
      </c>
      <c r="T310" s="178"/>
      <c r="U310" s="58"/>
      <c r="V310" s="58"/>
    </row>
    <row r="311" spans="1:226" ht="14.25" customHeight="1">
      <c r="A311" s="407" t="s">
        <v>104</v>
      </c>
      <c r="B311" s="408"/>
      <c r="C311" s="408"/>
      <c r="D311" s="408"/>
      <c r="E311" s="408"/>
      <c r="F311" s="408"/>
      <c r="G311" s="409"/>
      <c r="H311" s="239">
        <f>SUM(H297:H310)</f>
        <v>260</v>
      </c>
      <c r="I311" s="239">
        <f t="shared" ref="I311:T311" si="18">SUM(I297:I310)</f>
        <v>260</v>
      </c>
      <c r="J311" s="239">
        <f t="shared" si="18"/>
        <v>425</v>
      </c>
      <c r="K311" s="239">
        <f t="shared" si="18"/>
        <v>60</v>
      </c>
      <c r="L311" s="239">
        <f t="shared" si="18"/>
        <v>200</v>
      </c>
      <c r="M311" s="239">
        <f t="shared" si="18"/>
        <v>0</v>
      </c>
      <c r="N311" s="239">
        <f t="shared" si="18"/>
        <v>0</v>
      </c>
      <c r="O311" s="239">
        <f t="shared" si="18"/>
        <v>425</v>
      </c>
      <c r="P311" s="239">
        <f t="shared" si="18"/>
        <v>28</v>
      </c>
      <c r="Q311" s="239">
        <f t="shared" si="18"/>
        <v>28</v>
      </c>
      <c r="R311" s="239">
        <f t="shared" si="18"/>
        <v>11.299999999999999</v>
      </c>
      <c r="S311" s="239">
        <f t="shared" si="18"/>
        <v>16.700000000000003</v>
      </c>
      <c r="T311" s="239">
        <f t="shared" si="18"/>
        <v>30</v>
      </c>
      <c r="U311" s="58"/>
      <c r="V311" s="58"/>
    </row>
    <row r="312" spans="1:226">
      <c r="A312" s="71"/>
      <c r="B312" s="72"/>
      <c r="C312" s="72"/>
      <c r="D312" s="73"/>
      <c r="E312" s="73"/>
      <c r="F312" s="73"/>
      <c r="G312" s="73"/>
      <c r="H312" s="74"/>
      <c r="I312" s="74"/>
      <c r="J312" s="74"/>
      <c r="K312" s="74"/>
      <c r="L312" s="74"/>
      <c r="M312" s="74"/>
      <c r="N312" s="74"/>
      <c r="O312" s="74"/>
      <c r="P312" s="74"/>
      <c r="Q312" s="74"/>
      <c r="R312" s="74"/>
      <c r="S312" s="74"/>
      <c r="U312" s="58"/>
      <c r="V312" s="58"/>
    </row>
    <row r="313" spans="1:226">
      <c r="A313" s="264" t="s">
        <v>314</v>
      </c>
      <c r="B313" s="264"/>
      <c r="C313" s="264"/>
      <c r="D313" s="264"/>
      <c r="E313" s="264"/>
      <c r="F313" s="264"/>
      <c r="G313" s="264"/>
      <c r="H313" s="264"/>
      <c r="I313" s="264"/>
      <c r="J313" s="264"/>
      <c r="K313" s="264"/>
      <c r="L313" s="264"/>
      <c r="M313" s="264"/>
      <c r="N313" s="264"/>
      <c r="O313" s="264"/>
      <c r="P313" s="264"/>
      <c r="Q313" s="264"/>
      <c r="R313" s="264"/>
      <c r="S313" s="264"/>
      <c r="T313" s="264"/>
      <c r="U313" s="58"/>
      <c r="V313" s="58"/>
    </row>
    <row r="314" spans="1:226" s="75" customFormat="1" ht="14.25" customHeight="1">
      <c r="A314" s="292" t="s">
        <v>3</v>
      </c>
      <c r="B314" s="296" t="s">
        <v>4</v>
      </c>
      <c r="C314" s="296" t="s">
        <v>5</v>
      </c>
      <c r="D314" s="305" t="s">
        <v>101</v>
      </c>
      <c r="E314" s="338" t="s">
        <v>102</v>
      </c>
      <c r="F314" s="339" t="s">
        <v>8</v>
      </c>
      <c r="G314" s="341" t="s">
        <v>9</v>
      </c>
      <c r="H314" s="341" t="s">
        <v>10</v>
      </c>
      <c r="I314" s="341"/>
      <c r="J314" s="341"/>
      <c r="K314" s="341"/>
      <c r="L314" s="341"/>
      <c r="M314" s="341"/>
      <c r="N314" s="341"/>
      <c r="O314" s="341"/>
      <c r="P314" s="338" t="s">
        <v>11</v>
      </c>
      <c r="Q314" s="338"/>
      <c r="R314" s="338"/>
      <c r="S314" s="338"/>
      <c r="T314" s="265" t="s">
        <v>185</v>
      </c>
      <c r="U314" s="237"/>
      <c r="V314" s="237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  <c r="AU314" s="18"/>
      <c r="AV314" s="18"/>
      <c r="AW314" s="18"/>
      <c r="AX314" s="18"/>
      <c r="AY314" s="18"/>
      <c r="AZ314" s="18"/>
      <c r="BA314" s="18"/>
      <c r="BB314" s="18"/>
      <c r="BC314" s="18"/>
      <c r="BD314" s="18"/>
      <c r="BE314" s="18"/>
      <c r="BF314" s="18"/>
      <c r="BG314" s="18"/>
      <c r="BH314" s="18"/>
      <c r="BI314" s="18"/>
      <c r="BJ314" s="18"/>
      <c r="BK314" s="18"/>
      <c r="BL314" s="18"/>
      <c r="BM314" s="18"/>
      <c r="BN314" s="18"/>
      <c r="BO314" s="18"/>
      <c r="BP314" s="18"/>
      <c r="BQ314" s="18"/>
      <c r="BR314" s="18"/>
      <c r="BS314" s="18"/>
      <c r="BT314" s="18"/>
      <c r="BU314" s="18"/>
      <c r="BV314" s="18"/>
      <c r="BW314" s="18"/>
      <c r="BX314" s="18"/>
      <c r="BY314" s="18"/>
      <c r="BZ314" s="18"/>
      <c r="CA314" s="18"/>
      <c r="CB314" s="18"/>
      <c r="CC314" s="18"/>
      <c r="CD314" s="18"/>
      <c r="CE314" s="18"/>
      <c r="CF314" s="18"/>
      <c r="CG314" s="18"/>
      <c r="CH314" s="18"/>
      <c r="CI314" s="18"/>
      <c r="CJ314" s="18"/>
      <c r="CK314" s="18"/>
      <c r="CL314" s="18"/>
      <c r="CM314" s="18"/>
      <c r="CN314" s="18"/>
      <c r="CO314" s="18"/>
      <c r="CP314" s="18"/>
      <c r="CQ314" s="18"/>
      <c r="CR314" s="18"/>
      <c r="CS314" s="18"/>
      <c r="CT314" s="18"/>
      <c r="CU314" s="18"/>
      <c r="CV314" s="18"/>
      <c r="CW314" s="18"/>
      <c r="CX314" s="18"/>
      <c r="CY314" s="18"/>
      <c r="CZ314" s="18"/>
      <c r="DA314" s="18"/>
      <c r="DB314" s="18"/>
      <c r="DC314" s="18"/>
      <c r="DD314" s="18"/>
      <c r="DE314" s="18"/>
      <c r="DF314" s="18"/>
      <c r="DG314" s="18"/>
      <c r="DH314" s="18"/>
      <c r="DI314" s="18"/>
      <c r="DJ314" s="18"/>
      <c r="DK314" s="18"/>
      <c r="DL314" s="18"/>
      <c r="DM314" s="18"/>
      <c r="DN314" s="18"/>
      <c r="DO314" s="18"/>
      <c r="DP314" s="18"/>
      <c r="DQ314" s="18"/>
      <c r="DR314" s="18"/>
      <c r="DS314" s="18"/>
      <c r="DT314" s="18"/>
      <c r="DU314" s="18"/>
      <c r="DV314" s="18"/>
      <c r="DW314" s="18"/>
      <c r="DX314" s="18"/>
      <c r="DY314" s="18"/>
      <c r="DZ314" s="18"/>
      <c r="EA314" s="18"/>
      <c r="EB314" s="18"/>
      <c r="EC314" s="18"/>
      <c r="ED314" s="18"/>
      <c r="EE314" s="18"/>
      <c r="EF314" s="18"/>
      <c r="EG314" s="18"/>
      <c r="EH314" s="18"/>
      <c r="EI314" s="18"/>
      <c r="EJ314" s="18"/>
      <c r="EK314" s="18"/>
      <c r="EL314" s="18"/>
      <c r="EM314" s="18"/>
      <c r="EN314" s="18"/>
      <c r="EO314" s="18"/>
      <c r="EP314" s="18"/>
      <c r="EQ314" s="18"/>
      <c r="ER314" s="18"/>
      <c r="ES314" s="18"/>
      <c r="ET314" s="18"/>
      <c r="EU314" s="18"/>
      <c r="EV314" s="18"/>
      <c r="EW314" s="18"/>
      <c r="EX314" s="18"/>
      <c r="EY314" s="18"/>
      <c r="EZ314" s="18"/>
      <c r="FA314" s="18"/>
      <c r="FB314" s="18"/>
      <c r="FC314" s="18"/>
      <c r="FD314" s="18"/>
      <c r="FE314" s="18"/>
      <c r="FF314" s="18"/>
      <c r="FG314" s="18"/>
      <c r="FH314" s="18"/>
      <c r="FI314" s="18"/>
      <c r="FJ314" s="18"/>
      <c r="FK314" s="18"/>
      <c r="FL314" s="18"/>
      <c r="FM314" s="18"/>
      <c r="FN314" s="18"/>
      <c r="FO314" s="18"/>
      <c r="FP314" s="18"/>
      <c r="FQ314" s="18"/>
      <c r="FR314" s="18"/>
      <c r="FS314" s="18"/>
      <c r="FT314" s="18"/>
      <c r="FU314" s="18"/>
      <c r="FV314" s="18"/>
      <c r="FW314" s="18"/>
      <c r="FX314" s="18"/>
      <c r="FY314" s="18"/>
      <c r="FZ314" s="18"/>
      <c r="GA314" s="18"/>
      <c r="GB314" s="18"/>
      <c r="GC314" s="18"/>
      <c r="GD314" s="18"/>
      <c r="GE314" s="18"/>
      <c r="GF314" s="18"/>
      <c r="GG314" s="18"/>
      <c r="GH314" s="18"/>
      <c r="GI314" s="18"/>
      <c r="GJ314" s="18"/>
      <c r="GK314" s="18"/>
      <c r="GL314" s="18"/>
      <c r="GM314" s="18"/>
      <c r="GN314" s="18"/>
      <c r="GO314" s="18"/>
      <c r="GP314" s="18"/>
      <c r="GQ314" s="18"/>
      <c r="GR314" s="18"/>
      <c r="GS314" s="18"/>
      <c r="GT314" s="18"/>
      <c r="GU314" s="18"/>
      <c r="GV314" s="18"/>
      <c r="GW314" s="18"/>
      <c r="GX314" s="18"/>
      <c r="GY314" s="18"/>
      <c r="GZ314" s="18"/>
      <c r="HA314" s="18"/>
      <c r="HB314" s="18"/>
      <c r="HC314" s="18"/>
      <c r="HD314" s="18"/>
      <c r="HE314" s="18"/>
      <c r="HF314" s="18"/>
      <c r="HG314" s="18"/>
      <c r="HH314" s="18"/>
      <c r="HI314" s="18"/>
      <c r="HJ314" s="18"/>
      <c r="HK314" s="18"/>
      <c r="HL314" s="18"/>
      <c r="HM314" s="18"/>
      <c r="HN314" s="18"/>
      <c r="HO314" s="18"/>
      <c r="HP314" s="18"/>
      <c r="HQ314" s="18"/>
      <c r="HR314" s="18"/>
    </row>
    <row r="315" spans="1:226" s="75" customFormat="1" ht="14.25" customHeight="1">
      <c r="A315" s="293"/>
      <c r="B315" s="297"/>
      <c r="C315" s="297"/>
      <c r="D315" s="306"/>
      <c r="E315" s="308"/>
      <c r="F315" s="340"/>
      <c r="G315" s="342"/>
      <c r="H315" s="342" t="s">
        <v>12</v>
      </c>
      <c r="I315" s="342"/>
      <c r="J315" s="342"/>
      <c r="K315" s="303" t="s">
        <v>13</v>
      </c>
      <c r="L315" s="303"/>
      <c r="M315" s="303"/>
      <c r="N315" s="303"/>
      <c r="O315" s="303"/>
      <c r="P315" s="304" t="s">
        <v>103</v>
      </c>
      <c r="Q315" s="315" t="s">
        <v>12</v>
      </c>
      <c r="R315" s="308" t="s">
        <v>13</v>
      </c>
      <c r="S315" s="308"/>
      <c r="T315" s="266"/>
      <c r="U315" s="237"/>
      <c r="V315" s="237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  <c r="AU315" s="18"/>
      <c r="AV315" s="18"/>
      <c r="AW315" s="18"/>
      <c r="AX315" s="18"/>
      <c r="AY315" s="18"/>
      <c r="AZ315" s="18"/>
      <c r="BA315" s="18"/>
      <c r="BB315" s="18"/>
      <c r="BC315" s="18"/>
      <c r="BD315" s="18"/>
      <c r="BE315" s="18"/>
      <c r="BF315" s="18"/>
      <c r="BG315" s="18"/>
      <c r="BH315" s="18"/>
      <c r="BI315" s="18"/>
      <c r="BJ315" s="18"/>
      <c r="BK315" s="18"/>
      <c r="BL315" s="18"/>
      <c r="BM315" s="18"/>
      <c r="BN315" s="18"/>
      <c r="BO315" s="18"/>
      <c r="BP315" s="18"/>
      <c r="BQ315" s="18"/>
      <c r="BR315" s="18"/>
      <c r="BS315" s="18"/>
      <c r="BT315" s="18"/>
      <c r="BU315" s="18"/>
      <c r="BV315" s="18"/>
      <c r="BW315" s="18"/>
      <c r="BX315" s="18"/>
      <c r="BY315" s="18"/>
      <c r="BZ315" s="18"/>
      <c r="CA315" s="18"/>
      <c r="CB315" s="18"/>
      <c r="CC315" s="18"/>
      <c r="CD315" s="18"/>
      <c r="CE315" s="18"/>
      <c r="CF315" s="18"/>
      <c r="CG315" s="18"/>
      <c r="CH315" s="18"/>
      <c r="CI315" s="18"/>
      <c r="CJ315" s="18"/>
      <c r="CK315" s="18"/>
      <c r="CL315" s="18"/>
      <c r="CM315" s="18"/>
      <c r="CN315" s="18"/>
      <c r="CO315" s="18"/>
      <c r="CP315" s="18"/>
      <c r="CQ315" s="18"/>
      <c r="CR315" s="18"/>
      <c r="CS315" s="18"/>
      <c r="CT315" s="18"/>
      <c r="CU315" s="18"/>
      <c r="CV315" s="18"/>
      <c r="CW315" s="18"/>
      <c r="CX315" s="18"/>
      <c r="CY315" s="18"/>
      <c r="CZ315" s="18"/>
      <c r="DA315" s="18"/>
      <c r="DB315" s="18"/>
      <c r="DC315" s="18"/>
      <c r="DD315" s="18"/>
      <c r="DE315" s="18"/>
      <c r="DF315" s="18"/>
      <c r="DG315" s="18"/>
      <c r="DH315" s="18"/>
      <c r="DI315" s="18"/>
      <c r="DJ315" s="18"/>
      <c r="DK315" s="18"/>
      <c r="DL315" s="18"/>
      <c r="DM315" s="18"/>
      <c r="DN315" s="18"/>
      <c r="DO315" s="18"/>
      <c r="DP315" s="18"/>
      <c r="DQ315" s="18"/>
      <c r="DR315" s="18"/>
      <c r="DS315" s="18"/>
      <c r="DT315" s="18"/>
      <c r="DU315" s="18"/>
      <c r="DV315" s="18"/>
      <c r="DW315" s="18"/>
      <c r="DX315" s="18"/>
      <c r="DY315" s="18"/>
      <c r="DZ315" s="18"/>
      <c r="EA315" s="18"/>
      <c r="EB315" s="18"/>
      <c r="EC315" s="18"/>
      <c r="ED315" s="18"/>
      <c r="EE315" s="18"/>
      <c r="EF315" s="18"/>
      <c r="EG315" s="18"/>
      <c r="EH315" s="18"/>
      <c r="EI315" s="18"/>
      <c r="EJ315" s="18"/>
      <c r="EK315" s="18"/>
      <c r="EL315" s="18"/>
      <c r="EM315" s="18"/>
      <c r="EN315" s="18"/>
      <c r="EO315" s="18"/>
      <c r="EP315" s="18"/>
      <c r="EQ315" s="18"/>
      <c r="ER315" s="18"/>
      <c r="ES315" s="18"/>
      <c r="ET315" s="18"/>
      <c r="EU315" s="18"/>
      <c r="EV315" s="18"/>
      <c r="EW315" s="18"/>
      <c r="EX315" s="18"/>
      <c r="EY315" s="18"/>
      <c r="EZ315" s="18"/>
      <c r="FA315" s="18"/>
      <c r="FB315" s="18"/>
      <c r="FC315" s="18"/>
      <c r="FD315" s="18"/>
      <c r="FE315" s="18"/>
      <c r="FF315" s="18"/>
      <c r="FG315" s="18"/>
      <c r="FH315" s="18"/>
      <c r="FI315" s="18"/>
      <c r="FJ315" s="18"/>
      <c r="FK315" s="18"/>
      <c r="FL315" s="18"/>
      <c r="FM315" s="18"/>
      <c r="FN315" s="18"/>
      <c r="FO315" s="18"/>
      <c r="FP315" s="18"/>
      <c r="FQ315" s="18"/>
      <c r="FR315" s="18"/>
      <c r="FS315" s="18"/>
      <c r="FT315" s="18"/>
      <c r="FU315" s="18"/>
      <c r="FV315" s="18"/>
      <c r="FW315" s="18"/>
      <c r="FX315" s="18"/>
      <c r="FY315" s="18"/>
      <c r="FZ315" s="18"/>
      <c r="GA315" s="18"/>
      <c r="GB315" s="18"/>
      <c r="GC315" s="18"/>
      <c r="GD315" s="18"/>
      <c r="GE315" s="18"/>
      <c r="GF315" s="18"/>
      <c r="GG315" s="18"/>
      <c r="GH315" s="18"/>
      <c r="GI315" s="18"/>
      <c r="GJ315" s="18"/>
      <c r="GK315" s="18"/>
      <c r="GL315" s="18"/>
      <c r="GM315" s="18"/>
      <c r="GN315" s="18"/>
      <c r="GO315" s="18"/>
      <c r="GP315" s="18"/>
      <c r="GQ315" s="18"/>
      <c r="GR315" s="18"/>
      <c r="GS315" s="18"/>
      <c r="GT315" s="18"/>
      <c r="GU315" s="18"/>
      <c r="GV315" s="18"/>
      <c r="GW315" s="18"/>
      <c r="GX315" s="18"/>
      <c r="GY315" s="18"/>
      <c r="GZ315" s="18"/>
      <c r="HA315" s="18"/>
      <c r="HB315" s="18"/>
      <c r="HC315" s="18"/>
      <c r="HD315" s="18"/>
      <c r="HE315" s="18"/>
      <c r="HF315" s="18"/>
      <c r="HG315" s="18"/>
      <c r="HH315" s="18"/>
      <c r="HI315" s="18"/>
      <c r="HJ315" s="18"/>
      <c r="HK315" s="18"/>
      <c r="HL315" s="18"/>
      <c r="HM315" s="18"/>
      <c r="HN315" s="18"/>
      <c r="HO315" s="18"/>
      <c r="HP315" s="18"/>
      <c r="HQ315" s="18"/>
      <c r="HR315" s="18"/>
    </row>
    <row r="316" spans="1:226" s="75" customFormat="1" ht="66">
      <c r="A316" s="293"/>
      <c r="B316" s="297"/>
      <c r="C316" s="297"/>
      <c r="D316" s="307"/>
      <c r="E316" s="308"/>
      <c r="F316" s="340"/>
      <c r="G316" s="342"/>
      <c r="H316" s="223" t="s">
        <v>16</v>
      </c>
      <c r="I316" s="224" t="s">
        <v>259</v>
      </c>
      <c r="J316" s="225" t="s">
        <v>17</v>
      </c>
      <c r="K316" s="223" t="s">
        <v>264</v>
      </c>
      <c r="L316" s="223" t="s">
        <v>265</v>
      </c>
      <c r="M316" s="226" t="s">
        <v>262</v>
      </c>
      <c r="N316" s="226" t="s">
        <v>263</v>
      </c>
      <c r="O316" s="227" t="s">
        <v>17</v>
      </c>
      <c r="P316" s="304"/>
      <c r="Q316" s="315"/>
      <c r="R316" s="228" t="s">
        <v>18</v>
      </c>
      <c r="S316" s="227" t="s">
        <v>17</v>
      </c>
      <c r="T316" s="266"/>
      <c r="U316" s="237"/>
      <c r="V316" s="237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  <c r="AU316" s="18"/>
      <c r="AV316" s="18"/>
      <c r="AW316" s="18"/>
      <c r="AX316" s="18"/>
      <c r="AY316" s="18"/>
      <c r="AZ316" s="18"/>
      <c r="BA316" s="18"/>
      <c r="BB316" s="18"/>
      <c r="BC316" s="18"/>
      <c r="BD316" s="18"/>
      <c r="BE316" s="18"/>
      <c r="BF316" s="18"/>
      <c r="BG316" s="18"/>
      <c r="BH316" s="18"/>
      <c r="BI316" s="18"/>
      <c r="BJ316" s="18"/>
      <c r="BK316" s="18"/>
      <c r="BL316" s="18"/>
      <c r="BM316" s="18"/>
      <c r="BN316" s="18"/>
      <c r="BO316" s="18"/>
      <c r="BP316" s="18"/>
      <c r="BQ316" s="18"/>
      <c r="BR316" s="18"/>
      <c r="BS316" s="18"/>
      <c r="BT316" s="18"/>
      <c r="BU316" s="18"/>
      <c r="BV316" s="18"/>
      <c r="BW316" s="18"/>
      <c r="BX316" s="18"/>
      <c r="BY316" s="18"/>
      <c r="BZ316" s="18"/>
      <c r="CA316" s="18"/>
      <c r="CB316" s="18"/>
      <c r="CC316" s="18"/>
      <c r="CD316" s="18"/>
      <c r="CE316" s="18"/>
      <c r="CF316" s="18"/>
      <c r="CG316" s="18"/>
      <c r="CH316" s="18"/>
      <c r="CI316" s="18"/>
      <c r="CJ316" s="18"/>
      <c r="CK316" s="18"/>
      <c r="CL316" s="18"/>
      <c r="CM316" s="18"/>
      <c r="CN316" s="18"/>
      <c r="CO316" s="18"/>
      <c r="CP316" s="18"/>
      <c r="CQ316" s="18"/>
      <c r="CR316" s="18"/>
      <c r="CS316" s="18"/>
      <c r="CT316" s="18"/>
      <c r="CU316" s="18"/>
      <c r="CV316" s="18"/>
      <c r="CW316" s="18"/>
      <c r="CX316" s="18"/>
      <c r="CY316" s="18"/>
      <c r="CZ316" s="18"/>
      <c r="DA316" s="18"/>
      <c r="DB316" s="18"/>
      <c r="DC316" s="18"/>
      <c r="DD316" s="18"/>
      <c r="DE316" s="18"/>
      <c r="DF316" s="18"/>
      <c r="DG316" s="18"/>
      <c r="DH316" s="18"/>
      <c r="DI316" s="18"/>
      <c r="DJ316" s="18"/>
      <c r="DK316" s="18"/>
      <c r="DL316" s="18"/>
      <c r="DM316" s="18"/>
      <c r="DN316" s="18"/>
      <c r="DO316" s="18"/>
      <c r="DP316" s="18"/>
      <c r="DQ316" s="18"/>
      <c r="DR316" s="18"/>
      <c r="DS316" s="18"/>
      <c r="DT316" s="18"/>
      <c r="DU316" s="18"/>
      <c r="DV316" s="18"/>
      <c r="DW316" s="18"/>
      <c r="DX316" s="18"/>
      <c r="DY316" s="18"/>
      <c r="DZ316" s="18"/>
      <c r="EA316" s="18"/>
      <c r="EB316" s="18"/>
      <c r="EC316" s="18"/>
      <c r="ED316" s="18"/>
      <c r="EE316" s="18"/>
      <c r="EF316" s="18"/>
      <c r="EG316" s="18"/>
      <c r="EH316" s="18"/>
      <c r="EI316" s="18"/>
      <c r="EJ316" s="18"/>
      <c r="EK316" s="18"/>
      <c r="EL316" s="18"/>
      <c r="EM316" s="18"/>
      <c r="EN316" s="18"/>
      <c r="EO316" s="18"/>
      <c r="EP316" s="18"/>
      <c r="EQ316" s="18"/>
      <c r="ER316" s="18"/>
      <c r="ES316" s="18"/>
      <c r="ET316" s="18"/>
      <c r="EU316" s="18"/>
      <c r="EV316" s="18"/>
      <c r="EW316" s="18"/>
      <c r="EX316" s="18"/>
      <c r="EY316" s="18"/>
      <c r="EZ316" s="18"/>
      <c r="FA316" s="18"/>
      <c r="FB316" s="18"/>
      <c r="FC316" s="18"/>
      <c r="FD316" s="18"/>
      <c r="FE316" s="18"/>
      <c r="FF316" s="18"/>
      <c r="FG316" s="18"/>
      <c r="FH316" s="18"/>
      <c r="FI316" s="18"/>
      <c r="FJ316" s="18"/>
      <c r="FK316" s="18"/>
      <c r="FL316" s="18"/>
      <c r="FM316" s="18"/>
      <c r="FN316" s="18"/>
      <c r="FO316" s="18"/>
      <c r="FP316" s="18"/>
      <c r="FQ316" s="18"/>
      <c r="FR316" s="18"/>
      <c r="FS316" s="18"/>
      <c r="FT316" s="18"/>
      <c r="FU316" s="18"/>
      <c r="FV316" s="18"/>
      <c r="FW316" s="18"/>
      <c r="FX316" s="18"/>
      <c r="FY316" s="18"/>
      <c r="FZ316" s="18"/>
      <c r="GA316" s="18"/>
      <c r="GB316" s="18"/>
      <c r="GC316" s="18"/>
      <c r="GD316" s="18"/>
      <c r="GE316" s="18"/>
      <c r="GF316" s="18"/>
      <c r="GG316" s="18"/>
      <c r="GH316" s="18"/>
      <c r="GI316" s="18"/>
      <c r="GJ316" s="18"/>
      <c r="GK316" s="18"/>
      <c r="GL316" s="18"/>
      <c r="GM316" s="18"/>
      <c r="GN316" s="18"/>
      <c r="GO316" s="18"/>
      <c r="GP316" s="18"/>
      <c r="GQ316" s="18"/>
      <c r="GR316" s="18"/>
      <c r="GS316" s="18"/>
      <c r="GT316" s="18"/>
      <c r="GU316" s="18"/>
      <c r="GV316" s="18"/>
      <c r="GW316" s="18"/>
      <c r="GX316" s="18"/>
      <c r="GY316" s="18"/>
      <c r="GZ316" s="18"/>
      <c r="HA316" s="18"/>
      <c r="HB316" s="18"/>
      <c r="HC316" s="18"/>
      <c r="HD316" s="18"/>
      <c r="HE316" s="18"/>
      <c r="HF316" s="18"/>
      <c r="HG316" s="18"/>
      <c r="HH316" s="18"/>
      <c r="HI316" s="18"/>
      <c r="HJ316" s="18"/>
      <c r="HK316" s="18"/>
      <c r="HL316" s="18"/>
      <c r="HM316" s="18"/>
      <c r="HN316" s="18"/>
      <c r="HO316" s="18"/>
      <c r="HP316" s="18"/>
      <c r="HQ316" s="18"/>
      <c r="HR316" s="18"/>
    </row>
    <row r="317" spans="1:226">
      <c r="A317" s="436">
        <v>1</v>
      </c>
      <c r="B317" s="437" t="s">
        <v>19</v>
      </c>
      <c r="C317" s="176">
        <v>2</v>
      </c>
      <c r="D317" s="188" t="s">
        <v>156</v>
      </c>
      <c r="E317" s="350" t="s">
        <v>45</v>
      </c>
      <c r="F317" s="351" t="s">
        <v>49</v>
      </c>
      <c r="G317" s="165" t="s">
        <v>22</v>
      </c>
      <c r="H317" s="298">
        <v>20</v>
      </c>
      <c r="I317" s="101">
        <v>10</v>
      </c>
      <c r="J317" s="178">
        <v>20</v>
      </c>
      <c r="K317" s="178">
        <v>10</v>
      </c>
      <c r="L317" s="178"/>
      <c r="M317" s="178"/>
      <c r="N317" s="178"/>
      <c r="O317" s="178">
        <v>20</v>
      </c>
      <c r="P317" s="280">
        <v>3</v>
      </c>
      <c r="Q317" s="178">
        <v>1</v>
      </c>
      <c r="R317" s="178">
        <v>0.3</v>
      </c>
      <c r="S317" s="178">
        <v>0.7</v>
      </c>
      <c r="T317" s="178"/>
      <c r="U317" s="58"/>
      <c r="V317" s="58"/>
    </row>
    <row r="318" spans="1:226">
      <c r="A318" s="436"/>
      <c r="B318" s="437"/>
      <c r="C318" s="176">
        <v>2</v>
      </c>
      <c r="D318" s="188" t="s">
        <v>157</v>
      </c>
      <c r="E318" s="350"/>
      <c r="F318" s="351"/>
      <c r="G318" s="165" t="s">
        <v>26</v>
      </c>
      <c r="H318" s="298"/>
      <c r="I318" s="101">
        <v>10</v>
      </c>
      <c r="J318" s="178">
        <v>40</v>
      </c>
      <c r="K318" s="178"/>
      <c r="L318" s="178">
        <v>10</v>
      </c>
      <c r="M318" s="178"/>
      <c r="N318" s="178"/>
      <c r="O318" s="178">
        <v>40</v>
      </c>
      <c r="P318" s="280"/>
      <c r="Q318" s="178">
        <v>2</v>
      </c>
      <c r="R318" s="178">
        <v>0.4</v>
      </c>
      <c r="S318" s="178">
        <v>1.6</v>
      </c>
      <c r="T318" s="178"/>
      <c r="U318" s="58"/>
      <c r="V318" s="58"/>
    </row>
    <row r="319" spans="1:226">
      <c r="A319" s="37">
        <v>2</v>
      </c>
      <c r="B319" s="240" t="s">
        <v>74</v>
      </c>
      <c r="C319" s="229">
        <v>5</v>
      </c>
      <c r="D319" s="190" t="s">
        <v>201</v>
      </c>
      <c r="E319" s="200" t="s">
        <v>75</v>
      </c>
      <c r="F319" s="201" t="s">
        <v>49</v>
      </c>
      <c r="G319" s="199" t="s">
        <v>22</v>
      </c>
      <c r="H319" s="163">
        <v>10</v>
      </c>
      <c r="I319" s="101">
        <v>10</v>
      </c>
      <c r="J319" s="163">
        <v>15</v>
      </c>
      <c r="K319" s="163">
        <v>10</v>
      </c>
      <c r="L319" s="163"/>
      <c r="M319" s="163"/>
      <c r="N319" s="163"/>
      <c r="O319" s="163">
        <v>15</v>
      </c>
      <c r="P319" s="163">
        <v>1</v>
      </c>
      <c r="Q319" s="163">
        <v>1</v>
      </c>
      <c r="R319" s="163">
        <v>0.4</v>
      </c>
      <c r="S319" s="163">
        <v>0.6</v>
      </c>
      <c r="T319" s="178"/>
      <c r="U319" s="58"/>
      <c r="V319" s="58"/>
    </row>
    <row r="320" spans="1:226" ht="14.25" customHeight="1">
      <c r="A320" s="302" t="s">
        <v>104</v>
      </c>
      <c r="B320" s="302"/>
      <c r="C320" s="302"/>
      <c r="D320" s="302"/>
      <c r="E320" s="302"/>
      <c r="F320" s="302"/>
      <c r="G320" s="302"/>
      <c r="H320" s="232">
        <f>SUM(H317:H319)</f>
        <v>30</v>
      </c>
      <c r="I320" s="232">
        <f t="shared" ref="I320:T320" si="19">SUM(I317:I319)</f>
        <v>30</v>
      </c>
      <c r="J320" s="232">
        <f t="shared" si="19"/>
        <v>75</v>
      </c>
      <c r="K320" s="232">
        <f t="shared" si="19"/>
        <v>20</v>
      </c>
      <c r="L320" s="232">
        <f t="shared" si="19"/>
        <v>10</v>
      </c>
      <c r="M320" s="232">
        <f t="shared" si="19"/>
        <v>0</v>
      </c>
      <c r="N320" s="232">
        <f t="shared" si="19"/>
        <v>0</v>
      </c>
      <c r="O320" s="232">
        <f t="shared" si="19"/>
        <v>75</v>
      </c>
      <c r="P320" s="232">
        <f t="shared" si="19"/>
        <v>4</v>
      </c>
      <c r="Q320" s="232">
        <f t="shared" si="19"/>
        <v>4</v>
      </c>
      <c r="R320" s="232">
        <f t="shared" si="19"/>
        <v>1.1000000000000001</v>
      </c>
      <c r="S320" s="232">
        <f t="shared" si="19"/>
        <v>2.9</v>
      </c>
      <c r="T320" s="232">
        <f t="shared" si="19"/>
        <v>0</v>
      </c>
      <c r="U320" s="58"/>
      <c r="V320" s="58"/>
    </row>
    <row r="321" spans="1:226">
      <c r="A321" s="71"/>
      <c r="B321" s="72"/>
      <c r="C321" s="72"/>
      <c r="D321" s="73"/>
      <c r="E321" s="73"/>
      <c r="F321" s="73"/>
      <c r="G321" s="73"/>
      <c r="H321" s="74"/>
      <c r="I321" s="74"/>
      <c r="J321" s="74"/>
      <c r="K321" s="74"/>
      <c r="L321" s="74"/>
      <c r="M321" s="74"/>
      <c r="N321" s="74"/>
      <c r="O321" s="74"/>
      <c r="P321" s="74"/>
      <c r="Q321" s="74"/>
      <c r="R321" s="74"/>
      <c r="S321" s="74"/>
      <c r="U321" s="58"/>
      <c r="V321" s="58"/>
    </row>
    <row r="322" spans="1:226">
      <c r="A322" s="264" t="s">
        <v>165</v>
      </c>
      <c r="B322" s="264"/>
      <c r="C322" s="264"/>
      <c r="D322" s="264"/>
      <c r="E322" s="264"/>
      <c r="F322" s="264"/>
      <c r="G322" s="264"/>
      <c r="H322" s="264"/>
      <c r="I322" s="264"/>
      <c r="J322" s="264"/>
      <c r="K322" s="264"/>
      <c r="L322" s="264"/>
      <c r="M322" s="264"/>
      <c r="N322" s="264"/>
      <c r="O322" s="264"/>
      <c r="P322" s="264"/>
      <c r="Q322" s="264"/>
      <c r="R322" s="264"/>
      <c r="S322" s="264"/>
      <c r="T322" s="264"/>
      <c r="U322" s="58"/>
      <c r="V322" s="58"/>
    </row>
    <row r="323" spans="1:226" s="75" customFormat="1" ht="14.25" customHeight="1">
      <c r="A323" s="292" t="s">
        <v>3</v>
      </c>
      <c r="B323" s="296" t="s">
        <v>4</v>
      </c>
      <c r="C323" s="296" t="s">
        <v>5</v>
      </c>
      <c r="D323" s="305" t="s">
        <v>101</v>
      </c>
      <c r="E323" s="338" t="s">
        <v>102</v>
      </c>
      <c r="F323" s="339" t="s">
        <v>8</v>
      </c>
      <c r="G323" s="341" t="s">
        <v>9</v>
      </c>
      <c r="H323" s="341" t="s">
        <v>10</v>
      </c>
      <c r="I323" s="341"/>
      <c r="J323" s="341"/>
      <c r="K323" s="341"/>
      <c r="L323" s="341"/>
      <c r="M323" s="341"/>
      <c r="N323" s="341"/>
      <c r="O323" s="341"/>
      <c r="P323" s="338" t="s">
        <v>11</v>
      </c>
      <c r="Q323" s="338"/>
      <c r="R323" s="338"/>
      <c r="S323" s="338"/>
      <c r="T323" s="265" t="s">
        <v>185</v>
      </c>
      <c r="U323" s="237"/>
      <c r="V323" s="237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  <c r="AU323" s="18"/>
      <c r="AV323" s="18"/>
      <c r="AW323" s="18"/>
      <c r="AX323" s="18"/>
      <c r="AY323" s="18"/>
      <c r="AZ323" s="18"/>
      <c r="BA323" s="18"/>
      <c r="BB323" s="18"/>
      <c r="BC323" s="18"/>
      <c r="BD323" s="18"/>
      <c r="BE323" s="18"/>
      <c r="BF323" s="18"/>
      <c r="BG323" s="18"/>
      <c r="BH323" s="18"/>
      <c r="BI323" s="18"/>
      <c r="BJ323" s="18"/>
      <c r="BK323" s="18"/>
      <c r="BL323" s="18"/>
      <c r="BM323" s="18"/>
      <c r="BN323" s="18"/>
      <c r="BO323" s="18"/>
      <c r="BP323" s="18"/>
      <c r="BQ323" s="18"/>
      <c r="BR323" s="18"/>
      <c r="BS323" s="18"/>
      <c r="BT323" s="18"/>
      <c r="BU323" s="18"/>
      <c r="BV323" s="18"/>
      <c r="BW323" s="18"/>
      <c r="BX323" s="18"/>
      <c r="BY323" s="18"/>
      <c r="BZ323" s="18"/>
      <c r="CA323" s="18"/>
      <c r="CB323" s="18"/>
      <c r="CC323" s="18"/>
      <c r="CD323" s="18"/>
      <c r="CE323" s="18"/>
      <c r="CF323" s="18"/>
      <c r="CG323" s="18"/>
      <c r="CH323" s="18"/>
      <c r="CI323" s="18"/>
      <c r="CJ323" s="18"/>
      <c r="CK323" s="18"/>
      <c r="CL323" s="18"/>
      <c r="CM323" s="18"/>
      <c r="CN323" s="18"/>
      <c r="CO323" s="18"/>
      <c r="CP323" s="18"/>
      <c r="CQ323" s="18"/>
      <c r="CR323" s="18"/>
      <c r="CS323" s="18"/>
      <c r="CT323" s="18"/>
      <c r="CU323" s="18"/>
      <c r="CV323" s="18"/>
      <c r="CW323" s="18"/>
      <c r="CX323" s="18"/>
      <c r="CY323" s="18"/>
      <c r="CZ323" s="18"/>
      <c r="DA323" s="18"/>
      <c r="DB323" s="18"/>
      <c r="DC323" s="18"/>
      <c r="DD323" s="18"/>
      <c r="DE323" s="18"/>
      <c r="DF323" s="18"/>
      <c r="DG323" s="18"/>
      <c r="DH323" s="18"/>
      <c r="DI323" s="18"/>
      <c r="DJ323" s="18"/>
      <c r="DK323" s="18"/>
      <c r="DL323" s="18"/>
      <c r="DM323" s="18"/>
      <c r="DN323" s="18"/>
      <c r="DO323" s="18"/>
      <c r="DP323" s="18"/>
      <c r="DQ323" s="18"/>
      <c r="DR323" s="18"/>
      <c r="DS323" s="18"/>
      <c r="DT323" s="18"/>
      <c r="DU323" s="18"/>
      <c r="DV323" s="18"/>
      <c r="DW323" s="18"/>
      <c r="DX323" s="18"/>
      <c r="DY323" s="18"/>
      <c r="DZ323" s="18"/>
      <c r="EA323" s="18"/>
      <c r="EB323" s="18"/>
      <c r="EC323" s="18"/>
      <c r="ED323" s="18"/>
      <c r="EE323" s="18"/>
      <c r="EF323" s="18"/>
      <c r="EG323" s="18"/>
      <c r="EH323" s="18"/>
      <c r="EI323" s="18"/>
      <c r="EJ323" s="18"/>
      <c r="EK323" s="18"/>
      <c r="EL323" s="18"/>
      <c r="EM323" s="18"/>
      <c r="EN323" s="18"/>
      <c r="EO323" s="18"/>
      <c r="EP323" s="18"/>
      <c r="EQ323" s="18"/>
      <c r="ER323" s="18"/>
      <c r="ES323" s="18"/>
      <c r="ET323" s="18"/>
      <c r="EU323" s="18"/>
      <c r="EV323" s="18"/>
      <c r="EW323" s="18"/>
      <c r="EX323" s="18"/>
      <c r="EY323" s="18"/>
      <c r="EZ323" s="18"/>
      <c r="FA323" s="18"/>
      <c r="FB323" s="18"/>
      <c r="FC323" s="18"/>
      <c r="FD323" s="18"/>
      <c r="FE323" s="18"/>
      <c r="FF323" s="18"/>
      <c r="FG323" s="18"/>
      <c r="FH323" s="18"/>
      <c r="FI323" s="18"/>
      <c r="FJ323" s="18"/>
      <c r="FK323" s="18"/>
      <c r="FL323" s="18"/>
      <c r="FM323" s="18"/>
      <c r="FN323" s="18"/>
      <c r="FO323" s="18"/>
      <c r="FP323" s="18"/>
      <c r="FQ323" s="18"/>
      <c r="FR323" s="18"/>
      <c r="FS323" s="18"/>
      <c r="FT323" s="18"/>
      <c r="FU323" s="18"/>
      <c r="FV323" s="18"/>
      <c r="FW323" s="18"/>
      <c r="FX323" s="18"/>
      <c r="FY323" s="18"/>
      <c r="FZ323" s="18"/>
      <c r="GA323" s="18"/>
      <c r="GB323" s="18"/>
      <c r="GC323" s="18"/>
      <c r="GD323" s="18"/>
      <c r="GE323" s="18"/>
      <c r="GF323" s="18"/>
      <c r="GG323" s="18"/>
      <c r="GH323" s="18"/>
      <c r="GI323" s="18"/>
      <c r="GJ323" s="18"/>
      <c r="GK323" s="18"/>
      <c r="GL323" s="18"/>
      <c r="GM323" s="18"/>
      <c r="GN323" s="18"/>
      <c r="GO323" s="18"/>
      <c r="GP323" s="18"/>
      <c r="GQ323" s="18"/>
      <c r="GR323" s="18"/>
      <c r="GS323" s="18"/>
      <c r="GT323" s="18"/>
      <c r="GU323" s="18"/>
      <c r="GV323" s="18"/>
      <c r="GW323" s="18"/>
      <c r="GX323" s="18"/>
      <c r="GY323" s="18"/>
      <c r="GZ323" s="18"/>
      <c r="HA323" s="18"/>
      <c r="HB323" s="18"/>
      <c r="HC323" s="18"/>
      <c r="HD323" s="18"/>
      <c r="HE323" s="18"/>
      <c r="HF323" s="18"/>
      <c r="HG323" s="18"/>
      <c r="HH323" s="18"/>
      <c r="HI323" s="18"/>
      <c r="HJ323" s="18"/>
      <c r="HK323" s="18"/>
      <c r="HL323" s="18"/>
      <c r="HM323" s="18"/>
      <c r="HN323" s="18"/>
      <c r="HO323" s="18"/>
      <c r="HP323" s="18"/>
      <c r="HQ323" s="18"/>
      <c r="HR323" s="18"/>
    </row>
    <row r="324" spans="1:226" s="75" customFormat="1" ht="14.25" customHeight="1">
      <c r="A324" s="293"/>
      <c r="B324" s="297"/>
      <c r="C324" s="297"/>
      <c r="D324" s="306"/>
      <c r="E324" s="308"/>
      <c r="F324" s="340"/>
      <c r="G324" s="342"/>
      <c r="H324" s="342" t="s">
        <v>12</v>
      </c>
      <c r="I324" s="342"/>
      <c r="J324" s="342"/>
      <c r="K324" s="303" t="s">
        <v>13</v>
      </c>
      <c r="L324" s="303"/>
      <c r="M324" s="303"/>
      <c r="N324" s="303"/>
      <c r="O324" s="303"/>
      <c r="P324" s="304" t="s">
        <v>103</v>
      </c>
      <c r="Q324" s="315" t="s">
        <v>12</v>
      </c>
      <c r="R324" s="308" t="s">
        <v>13</v>
      </c>
      <c r="S324" s="308"/>
      <c r="T324" s="266"/>
      <c r="U324" s="237"/>
      <c r="V324" s="237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  <c r="AV324" s="18"/>
      <c r="AW324" s="18"/>
      <c r="AX324" s="18"/>
      <c r="AY324" s="18"/>
      <c r="AZ324" s="18"/>
      <c r="BA324" s="18"/>
      <c r="BB324" s="18"/>
      <c r="BC324" s="18"/>
      <c r="BD324" s="18"/>
      <c r="BE324" s="18"/>
      <c r="BF324" s="18"/>
      <c r="BG324" s="18"/>
      <c r="BH324" s="18"/>
      <c r="BI324" s="18"/>
      <c r="BJ324" s="18"/>
      <c r="BK324" s="18"/>
      <c r="BL324" s="18"/>
      <c r="BM324" s="18"/>
      <c r="BN324" s="18"/>
      <c r="BO324" s="18"/>
      <c r="BP324" s="18"/>
      <c r="BQ324" s="18"/>
      <c r="BR324" s="18"/>
      <c r="BS324" s="18"/>
      <c r="BT324" s="18"/>
      <c r="BU324" s="18"/>
      <c r="BV324" s="18"/>
      <c r="BW324" s="18"/>
      <c r="BX324" s="18"/>
      <c r="BY324" s="18"/>
      <c r="BZ324" s="18"/>
      <c r="CA324" s="18"/>
      <c r="CB324" s="18"/>
      <c r="CC324" s="18"/>
      <c r="CD324" s="18"/>
      <c r="CE324" s="18"/>
      <c r="CF324" s="18"/>
      <c r="CG324" s="18"/>
      <c r="CH324" s="18"/>
      <c r="CI324" s="18"/>
      <c r="CJ324" s="18"/>
      <c r="CK324" s="18"/>
      <c r="CL324" s="18"/>
      <c r="CM324" s="18"/>
      <c r="CN324" s="18"/>
      <c r="CO324" s="18"/>
      <c r="CP324" s="18"/>
      <c r="CQ324" s="18"/>
      <c r="CR324" s="18"/>
      <c r="CS324" s="18"/>
      <c r="CT324" s="18"/>
      <c r="CU324" s="18"/>
      <c r="CV324" s="18"/>
      <c r="CW324" s="18"/>
      <c r="CX324" s="18"/>
      <c r="CY324" s="18"/>
      <c r="CZ324" s="18"/>
      <c r="DA324" s="18"/>
      <c r="DB324" s="18"/>
      <c r="DC324" s="18"/>
      <c r="DD324" s="18"/>
      <c r="DE324" s="18"/>
      <c r="DF324" s="18"/>
      <c r="DG324" s="18"/>
      <c r="DH324" s="18"/>
      <c r="DI324" s="18"/>
      <c r="DJ324" s="18"/>
      <c r="DK324" s="18"/>
      <c r="DL324" s="18"/>
      <c r="DM324" s="18"/>
      <c r="DN324" s="18"/>
      <c r="DO324" s="18"/>
      <c r="DP324" s="18"/>
      <c r="DQ324" s="18"/>
      <c r="DR324" s="18"/>
      <c r="DS324" s="18"/>
      <c r="DT324" s="18"/>
      <c r="DU324" s="18"/>
      <c r="DV324" s="18"/>
      <c r="DW324" s="18"/>
      <c r="DX324" s="18"/>
      <c r="DY324" s="18"/>
      <c r="DZ324" s="18"/>
      <c r="EA324" s="18"/>
      <c r="EB324" s="18"/>
      <c r="EC324" s="18"/>
      <c r="ED324" s="18"/>
      <c r="EE324" s="18"/>
      <c r="EF324" s="18"/>
      <c r="EG324" s="18"/>
      <c r="EH324" s="18"/>
      <c r="EI324" s="18"/>
      <c r="EJ324" s="18"/>
      <c r="EK324" s="18"/>
      <c r="EL324" s="18"/>
      <c r="EM324" s="18"/>
      <c r="EN324" s="18"/>
      <c r="EO324" s="18"/>
      <c r="EP324" s="18"/>
      <c r="EQ324" s="18"/>
      <c r="ER324" s="18"/>
      <c r="ES324" s="18"/>
      <c r="ET324" s="18"/>
      <c r="EU324" s="18"/>
      <c r="EV324" s="18"/>
      <c r="EW324" s="18"/>
      <c r="EX324" s="18"/>
      <c r="EY324" s="18"/>
      <c r="EZ324" s="18"/>
      <c r="FA324" s="18"/>
      <c r="FB324" s="18"/>
      <c r="FC324" s="18"/>
      <c r="FD324" s="18"/>
      <c r="FE324" s="18"/>
      <c r="FF324" s="18"/>
      <c r="FG324" s="18"/>
      <c r="FH324" s="18"/>
      <c r="FI324" s="18"/>
      <c r="FJ324" s="18"/>
      <c r="FK324" s="18"/>
      <c r="FL324" s="18"/>
      <c r="FM324" s="18"/>
      <c r="FN324" s="18"/>
      <c r="FO324" s="18"/>
      <c r="FP324" s="18"/>
      <c r="FQ324" s="18"/>
      <c r="FR324" s="18"/>
      <c r="FS324" s="18"/>
      <c r="FT324" s="18"/>
      <c r="FU324" s="18"/>
      <c r="FV324" s="18"/>
      <c r="FW324" s="18"/>
      <c r="FX324" s="18"/>
      <c r="FY324" s="18"/>
      <c r="FZ324" s="18"/>
      <c r="GA324" s="18"/>
      <c r="GB324" s="18"/>
      <c r="GC324" s="18"/>
      <c r="GD324" s="18"/>
      <c r="GE324" s="18"/>
      <c r="GF324" s="18"/>
      <c r="GG324" s="18"/>
      <c r="GH324" s="18"/>
      <c r="GI324" s="18"/>
      <c r="GJ324" s="18"/>
      <c r="GK324" s="18"/>
      <c r="GL324" s="18"/>
      <c r="GM324" s="18"/>
      <c r="GN324" s="18"/>
      <c r="GO324" s="18"/>
      <c r="GP324" s="18"/>
      <c r="GQ324" s="18"/>
      <c r="GR324" s="18"/>
      <c r="GS324" s="18"/>
      <c r="GT324" s="18"/>
      <c r="GU324" s="18"/>
      <c r="GV324" s="18"/>
      <c r="GW324" s="18"/>
      <c r="GX324" s="18"/>
      <c r="GY324" s="18"/>
      <c r="GZ324" s="18"/>
      <c r="HA324" s="18"/>
      <c r="HB324" s="18"/>
      <c r="HC324" s="18"/>
      <c r="HD324" s="18"/>
      <c r="HE324" s="18"/>
      <c r="HF324" s="18"/>
      <c r="HG324" s="18"/>
      <c r="HH324" s="18"/>
      <c r="HI324" s="18"/>
      <c r="HJ324" s="18"/>
      <c r="HK324" s="18"/>
      <c r="HL324" s="18"/>
      <c r="HM324" s="18"/>
      <c r="HN324" s="18"/>
      <c r="HO324" s="18"/>
      <c r="HP324" s="18"/>
      <c r="HQ324" s="18"/>
      <c r="HR324" s="18"/>
    </row>
    <row r="325" spans="1:226" s="75" customFormat="1" ht="66">
      <c r="A325" s="293"/>
      <c r="B325" s="297"/>
      <c r="C325" s="297"/>
      <c r="D325" s="307"/>
      <c r="E325" s="308"/>
      <c r="F325" s="340"/>
      <c r="G325" s="342"/>
      <c r="H325" s="223" t="s">
        <v>16</v>
      </c>
      <c r="I325" s="224" t="s">
        <v>259</v>
      </c>
      <c r="J325" s="225" t="s">
        <v>17</v>
      </c>
      <c r="K325" s="223" t="s">
        <v>264</v>
      </c>
      <c r="L325" s="223" t="s">
        <v>265</v>
      </c>
      <c r="M325" s="226" t="s">
        <v>262</v>
      </c>
      <c r="N325" s="226" t="s">
        <v>263</v>
      </c>
      <c r="O325" s="227" t="s">
        <v>17</v>
      </c>
      <c r="P325" s="304"/>
      <c r="Q325" s="315"/>
      <c r="R325" s="228" t="s">
        <v>18</v>
      </c>
      <c r="S325" s="227" t="s">
        <v>17</v>
      </c>
      <c r="T325" s="266"/>
      <c r="U325" s="237"/>
      <c r="V325" s="237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18"/>
      <c r="AW325" s="18"/>
      <c r="AX325" s="18"/>
      <c r="AY325" s="18"/>
      <c r="AZ325" s="18"/>
      <c r="BA325" s="18"/>
      <c r="BB325" s="18"/>
      <c r="BC325" s="18"/>
      <c r="BD325" s="18"/>
      <c r="BE325" s="18"/>
      <c r="BF325" s="18"/>
      <c r="BG325" s="18"/>
      <c r="BH325" s="18"/>
      <c r="BI325" s="18"/>
      <c r="BJ325" s="18"/>
      <c r="BK325" s="18"/>
      <c r="BL325" s="18"/>
      <c r="BM325" s="18"/>
      <c r="BN325" s="18"/>
      <c r="BO325" s="18"/>
      <c r="BP325" s="18"/>
      <c r="BQ325" s="18"/>
      <c r="BR325" s="18"/>
      <c r="BS325" s="18"/>
      <c r="BT325" s="18"/>
      <c r="BU325" s="18"/>
      <c r="BV325" s="18"/>
      <c r="BW325" s="18"/>
      <c r="BX325" s="18"/>
      <c r="BY325" s="18"/>
      <c r="BZ325" s="18"/>
      <c r="CA325" s="18"/>
      <c r="CB325" s="18"/>
      <c r="CC325" s="18"/>
      <c r="CD325" s="18"/>
      <c r="CE325" s="18"/>
      <c r="CF325" s="18"/>
      <c r="CG325" s="18"/>
      <c r="CH325" s="18"/>
      <c r="CI325" s="18"/>
      <c r="CJ325" s="18"/>
      <c r="CK325" s="18"/>
      <c r="CL325" s="18"/>
      <c r="CM325" s="18"/>
      <c r="CN325" s="18"/>
      <c r="CO325" s="18"/>
      <c r="CP325" s="18"/>
      <c r="CQ325" s="18"/>
      <c r="CR325" s="18"/>
      <c r="CS325" s="18"/>
      <c r="CT325" s="18"/>
      <c r="CU325" s="18"/>
      <c r="CV325" s="18"/>
      <c r="CW325" s="18"/>
      <c r="CX325" s="18"/>
      <c r="CY325" s="18"/>
      <c r="CZ325" s="18"/>
      <c r="DA325" s="18"/>
      <c r="DB325" s="18"/>
      <c r="DC325" s="18"/>
      <c r="DD325" s="18"/>
      <c r="DE325" s="18"/>
      <c r="DF325" s="18"/>
      <c r="DG325" s="18"/>
      <c r="DH325" s="18"/>
      <c r="DI325" s="18"/>
      <c r="DJ325" s="18"/>
      <c r="DK325" s="18"/>
      <c r="DL325" s="18"/>
      <c r="DM325" s="18"/>
      <c r="DN325" s="18"/>
      <c r="DO325" s="18"/>
      <c r="DP325" s="18"/>
      <c r="DQ325" s="18"/>
      <c r="DR325" s="18"/>
      <c r="DS325" s="18"/>
      <c r="DT325" s="18"/>
      <c r="DU325" s="18"/>
      <c r="DV325" s="18"/>
      <c r="DW325" s="18"/>
      <c r="DX325" s="18"/>
      <c r="DY325" s="18"/>
      <c r="DZ325" s="18"/>
      <c r="EA325" s="18"/>
      <c r="EB325" s="18"/>
      <c r="EC325" s="18"/>
      <c r="ED325" s="18"/>
      <c r="EE325" s="18"/>
      <c r="EF325" s="18"/>
      <c r="EG325" s="18"/>
      <c r="EH325" s="18"/>
      <c r="EI325" s="18"/>
      <c r="EJ325" s="18"/>
      <c r="EK325" s="18"/>
      <c r="EL325" s="18"/>
      <c r="EM325" s="18"/>
      <c r="EN325" s="18"/>
      <c r="EO325" s="18"/>
      <c r="EP325" s="18"/>
      <c r="EQ325" s="18"/>
      <c r="ER325" s="18"/>
      <c r="ES325" s="18"/>
      <c r="ET325" s="18"/>
      <c r="EU325" s="18"/>
      <c r="EV325" s="18"/>
      <c r="EW325" s="18"/>
      <c r="EX325" s="18"/>
      <c r="EY325" s="18"/>
      <c r="EZ325" s="18"/>
      <c r="FA325" s="18"/>
      <c r="FB325" s="18"/>
      <c r="FC325" s="18"/>
      <c r="FD325" s="18"/>
      <c r="FE325" s="18"/>
      <c r="FF325" s="18"/>
      <c r="FG325" s="18"/>
      <c r="FH325" s="18"/>
      <c r="FI325" s="18"/>
      <c r="FJ325" s="18"/>
      <c r="FK325" s="18"/>
      <c r="FL325" s="18"/>
      <c r="FM325" s="18"/>
      <c r="FN325" s="18"/>
      <c r="FO325" s="18"/>
      <c r="FP325" s="18"/>
      <c r="FQ325" s="18"/>
      <c r="FR325" s="18"/>
      <c r="FS325" s="18"/>
      <c r="FT325" s="18"/>
      <c r="FU325" s="18"/>
      <c r="FV325" s="18"/>
      <c r="FW325" s="18"/>
      <c r="FX325" s="18"/>
      <c r="FY325" s="18"/>
      <c r="FZ325" s="18"/>
      <c r="GA325" s="18"/>
      <c r="GB325" s="18"/>
      <c r="GC325" s="18"/>
      <c r="GD325" s="18"/>
      <c r="GE325" s="18"/>
      <c r="GF325" s="18"/>
      <c r="GG325" s="18"/>
      <c r="GH325" s="18"/>
      <c r="GI325" s="18"/>
      <c r="GJ325" s="18"/>
      <c r="GK325" s="18"/>
      <c r="GL325" s="18"/>
      <c r="GM325" s="18"/>
      <c r="GN325" s="18"/>
      <c r="GO325" s="18"/>
      <c r="GP325" s="18"/>
      <c r="GQ325" s="18"/>
      <c r="GR325" s="18"/>
      <c r="GS325" s="18"/>
      <c r="GT325" s="18"/>
      <c r="GU325" s="18"/>
      <c r="GV325" s="18"/>
      <c r="GW325" s="18"/>
      <c r="GX325" s="18"/>
      <c r="GY325" s="18"/>
      <c r="GZ325" s="18"/>
      <c r="HA325" s="18"/>
      <c r="HB325" s="18"/>
      <c r="HC325" s="18"/>
      <c r="HD325" s="18"/>
      <c r="HE325" s="18"/>
      <c r="HF325" s="18"/>
      <c r="HG325" s="18"/>
      <c r="HH325" s="18"/>
      <c r="HI325" s="18"/>
      <c r="HJ325" s="18"/>
      <c r="HK325" s="18"/>
      <c r="HL325" s="18"/>
      <c r="HM325" s="18"/>
      <c r="HN325" s="18"/>
      <c r="HO325" s="18"/>
      <c r="HP325" s="18"/>
      <c r="HQ325" s="18"/>
      <c r="HR325" s="18"/>
    </row>
    <row r="326" spans="1:226" s="84" customFormat="1">
      <c r="A326" s="343">
        <v>1</v>
      </c>
      <c r="B326" s="281" t="s">
        <v>52</v>
      </c>
      <c r="C326" s="229">
        <v>3</v>
      </c>
      <c r="D326" s="191" t="s">
        <v>267</v>
      </c>
      <c r="E326" s="204" t="s">
        <v>54</v>
      </c>
      <c r="F326" s="332" t="s">
        <v>70</v>
      </c>
      <c r="G326" s="199" t="s">
        <v>26</v>
      </c>
      <c r="H326" s="262">
        <v>20</v>
      </c>
      <c r="I326" s="290">
        <v>20</v>
      </c>
      <c r="J326" s="262">
        <v>50</v>
      </c>
      <c r="K326" s="262"/>
      <c r="L326" s="262">
        <v>20</v>
      </c>
      <c r="M326" s="163"/>
      <c r="N326" s="163"/>
      <c r="O326" s="262">
        <v>50</v>
      </c>
      <c r="P326" s="262">
        <v>3</v>
      </c>
      <c r="Q326" s="262">
        <v>3</v>
      </c>
      <c r="R326" s="262">
        <v>1</v>
      </c>
      <c r="S326" s="262">
        <v>2</v>
      </c>
      <c r="T326" s="271">
        <v>5</v>
      </c>
      <c r="U326" s="58"/>
      <c r="V326" s="58"/>
    </row>
    <row r="327" spans="1:226" s="84" customFormat="1">
      <c r="A327" s="343"/>
      <c r="B327" s="281"/>
      <c r="C327" s="229">
        <v>3</v>
      </c>
      <c r="D327" s="191" t="s">
        <v>268</v>
      </c>
      <c r="E327" s="205" t="s">
        <v>252</v>
      </c>
      <c r="F327" s="333"/>
      <c r="G327" s="199" t="s">
        <v>26</v>
      </c>
      <c r="H327" s="263"/>
      <c r="I327" s="291"/>
      <c r="J327" s="263"/>
      <c r="K327" s="263"/>
      <c r="L327" s="263"/>
      <c r="M327" s="163"/>
      <c r="N327" s="163"/>
      <c r="O327" s="263"/>
      <c r="P327" s="289"/>
      <c r="Q327" s="263"/>
      <c r="R327" s="263"/>
      <c r="S327" s="263"/>
      <c r="T327" s="272"/>
      <c r="U327" s="58"/>
      <c r="V327" s="58"/>
    </row>
    <row r="328" spans="1:226" s="84" customFormat="1">
      <c r="A328" s="343">
        <v>2</v>
      </c>
      <c r="B328" s="281"/>
      <c r="C328" s="229">
        <v>4</v>
      </c>
      <c r="D328" s="191" t="s">
        <v>270</v>
      </c>
      <c r="E328" s="277" t="s">
        <v>83</v>
      </c>
      <c r="F328" s="278" t="s">
        <v>70</v>
      </c>
      <c r="G328" s="155" t="s">
        <v>22</v>
      </c>
      <c r="H328" s="279">
        <v>30</v>
      </c>
      <c r="I328" s="210">
        <v>15</v>
      </c>
      <c r="J328" s="185">
        <v>10</v>
      </c>
      <c r="K328" s="185">
        <v>15</v>
      </c>
      <c r="L328" s="185"/>
      <c r="M328" s="185"/>
      <c r="N328" s="185"/>
      <c r="O328" s="185">
        <v>10</v>
      </c>
      <c r="P328" s="274">
        <v>3</v>
      </c>
      <c r="Q328" s="185">
        <v>1</v>
      </c>
      <c r="R328" s="185">
        <v>0.6</v>
      </c>
      <c r="S328" s="185">
        <v>0.4</v>
      </c>
      <c r="T328" s="194"/>
      <c r="U328" s="58"/>
      <c r="V328" s="58"/>
    </row>
    <row r="329" spans="1:226" s="84" customFormat="1">
      <c r="A329" s="343"/>
      <c r="B329" s="281"/>
      <c r="C329" s="229">
        <v>4</v>
      </c>
      <c r="D329" s="191" t="s">
        <v>271</v>
      </c>
      <c r="E329" s="277"/>
      <c r="F329" s="278"/>
      <c r="G329" s="155" t="s">
        <v>26</v>
      </c>
      <c r="H329" s="279"/>
      <c r="I329" s="210">
        <v>15</v>
      </c>
      <c r="J329" s="185">
        <v>35</v>
      </c>
      <c r="K329" s="185"/>
      <c r="L329" s="185">
        <v>15</v>
      </c>
      <c r="M329" s="185"/>
      <c r="N329" s="185"/>
      <c r="O329" s="185">
        <v>35</v>
      </c>
      <c r="P329" s="275"/>
      <c r="Q329" s="185">
        <v>2</v>
      </c>
      <c r="R329" s="185">
        <v>0.6</v>
      </c>
      <c r="S329" s="185">
        <v>1.4</v>
      </c>
      <c r="T329" s="194"/>
      <c r="U329" s="58"/>
      <c r="V329" s="58"/>
    </row>
    <row r="330" spans="1:226">
      <c r="A330" s="171">
        <v>3</v>
      </c>
      <c r="B330" s="281"/>
      <c r="C330" s="229">
        <v>4</v>
      </c>
      <c r="D330" s="191" t="s">
        <v>272</v>
      </c>
      <c r="E330" s="277" t="s">
        <v>253</v>
      </c>
      <c r="F330" s="278" t="s">
        <v>70</v>
      </c>
      <c r="G330" s="155" t="s">
        <v>22</v>
      </c>
      <c r="H330" s="279">
        <v>30</v>
      </c>
      <c r="I330" s="210">
        <v>15</v>
      </c>
      <c r="J330" s="185">
        <v>10</v>
      </c>
      <c r="K330" s="185">
        <v>15</v>
      </c>
      <c r="L330" s="185"/>
      <c r="M330" s="185"/>
      <c r="N330" s="185"/>
      <c r="O330" s="185">
        <v>10</v>
      </c>
      <c r="P330" s="275"/>
      <c r="Q330" s="185">
        <v>1</v>
      </c>
      <c r="R330" s="185">
        <v>0.6</v>
      </c>
      <c r="S330" s="185">
        <v>0.4</v>
      </c>
      <c r="T330" s="194"/>
      <c r="U330" s="58"/>
      <c r="V330" s="58"/>
    </row>
    <row r="331" spans="1:226">
      <c r="A331" s="171">
        <v>4</v>
      </c>
      <c r="B331" s="281"/>
      <c r="C331" s="229">
        <v>4</v>
      </c>
      <c r="D331" s="191" t="s">
        <v>273</v>
      </c>
      <c r="E331" s="277"/>
      <c r="F331" s="278"/>
      <c r="G331" s="155" t="s">
        <v>26</v>
      </c>
      <c r="H331" s="279"/>
      <c r="I331" s="210">
        <v>15</v>
      </c>
      <c r="J331" s="185">
        <v>35</v>
      </c>
      <c r="K331" s="185"/>
      <c r="L331" s="185">
        <v>15</v>
      </c>
      <c r="M331" s="185"/>
      <c r="N331" s="185"/>
      <c r="O331" s="185">
        <v>35</v>
      </c>
      <c r="P331" s="276"/>
      <c r="Q331" s="185">
        <v>2</v>
      </c>
      <c r="R331" s="185">
        <v>0.6</v>
      </c>
      <c r="S331" s="185">
        <v>1.4</v>
      </c>
      <c r="T331" s="194"/>
      <c r="U331" s="58"/>
      <c r="V331" s="58"/>
    </row>
    <row r="332" spans="1:226" ht="33.75">
      <c r="A332" s="171">
        <v>5</v>
      </c>
      <c r="B332" s="349" t="s">
        <v>74</v>
      </c>
      <c r="C332" s="229">
        <v>5</v>
      </c>
      <c r="D332" s="191" t="s">
        <v>278</v>
      </c>
      <c r="E332" s="207" t="s">
        <v>242</v>
      </c>
      <c r="F332" s="208" t="s">
        <v>70</v>
      </c>
      <c r="G332" s="273" t="s">
        <v>26</v>
      </c>
      <c r="H332" s="261">
        <v>15</v>
      </c>
      <c r="I332" s="284">
        <v>15</v>
      </c>
      <c r="J332" s="261">
        <v>60</v>
      </c>
      <c r="K332" s="262"/>
      <c r="L332" s="261">
        <v>15</v>
      </c>
      <c r="M332" s="262"/>
      <c r="N332" s="262"/>
      <c r="O332" s="261">
        <v>60</v>
      </c>
      <c r="P332" s="261">
        <v>3</v>
      </c>
      <c r="Q332" s="261">
        <v>3</v>
      </c>
      <c r="R332" s="261">
        <v>0.6</v>
      </c>
      <c r="S332" s="261">
        <v>2.4</v>
      </c>
      <c r="T332" s="280"/>
      <c r="U332" s="58"/>
      <c r="V332" s="58"/>
    </row>
    <row r="333" spans="1:226" ht="33.75">
      <c r="A333" s="171">
        <v>6</v>
      </c>
      <c r="B333" s="349"/>
      <c r="C333" s="229">
        <v>5</v>
      </c>
      <c r="D333" s="191" t="s">
        <v>279</v>
      </c>
      <c r="E333" s="207" t="s">
        <v>243</v>
      </c>
      <c r="F333" s="208" t="s">
        <v>70</v>
      </c>
      <c r="G333" s="273"/>
      <c r="H333" s="261"/>
      <c r="I333" s="284"/>
      <c r="J333" s="261"/>
      <c r="K333" s="263"/>
      <c r="L333" s="261"/>
      <c r="M333" s="263"/>
      <c r="N333" s="263"/>
      <c r="O333" s="261"/>
      <c r="P333" s="261"/>
      <c r="Q333" s="261"/>
      <c r="R333" s="261"/>
      <c r="S333" s="261"/>
      <c r="T333" s="280"/>
      <c r="U333" s="58"/>
      <c r="V333" s="58"/>
    </row>
    <row r="334" spans="1:226" s="84" customFormat="1">
      <c r="A334" s="171">
        <v>7</v>
      </c>
      <c r="B334" s="349"/>
      <c r="C334" s="230">
        <v>6</v>
      </c>
      <c r="D334" s="191" t="s">
        <v>280</v>
      </c>
      <c r="E334" s="124" t="s">
        <v>254</v>
      </c>
      <c r="F334" s="125" t="s">
        <v>70</v>
      </c>
      <c r="G334" s="273" t="s">
        <v>26</v>
      </c>
      <c r="H334" s="261">
        <v>15</v>
      </c>
      <c r="I334" s="337">
        <v>15</v>
      </c>
      <c r="J334" s="261">
        <v>60</v>
      </c>
      <c r="K334" s="287"/>
      <c r="L334" s="261">
        <v>15</v>
      </c>
      <c r="M334" s="262"/>
      <c r="N334" s="262"/>
      <c r="O334" s="261">
        <v>60</v>
      </c>
      <c r="P334" s="261">
        <v>3</v>
      </c>
      <c r="Q334" s="261">
        <v>3</v>
      </c>
      <c r="R334" s="261">
        <v>0.6</v>
      </c>
      <c r="S334" s="261">
        <v>2.4</v>
      </c>
      <c r="T334" s="271"/>
      <c r="U334" s="58"/>
      <c r="V334" s="58"/>
    </row>
    <row r="335" spans="1:226" s="84" customFormat="1">
      <c r="A335" s="171">
        <v>8</v>
      </c>
      <c r="B335" s="349"/>
      <c r="C335" s="230">
        <v>6</v>
      </c>
      <c r="D335" s="190" t="s">
        <v>234</v>
      </c>
      <c r="E335" s="127" t="s">
        <v>88</v>
      </c>
      <c r="F335" s="125" t="s">
        <v>70</v>
      </c>
      <c r="G335" s="273"/>
      <c r="H335" s="261"/>
      <c r="I335" s="337"/>
      <c r="J335" s="261"/>
      <c r="K335" s="288"/>
      <c r="L335" s="261"/>
      <c r="M335" s="263"/>
      <c r="N335" s="263"/>
      <c r="O335" s="261"/>
      <c r="P335" s="261"/>
      <c r="Q335" s="261"/>
      <c r="R335" s="261"/>
      <c r="S335" s="261"/>
      <c r="T335" s="272"/>
      <c r="U335" s="58"/>
      <c r="V335" s="58"/>
    </row>
    <row r="336" spans="1:226" s="84" customFormat="1">
      <c r="A336" s="171">
        <v>9</v>
      </c>
      <c r="B336" s="349"/>
      <c r="C336" s="230">
        <v>6</v>
      </c>
      <c r="D336" s="191" t="s">
        <v>285</v>
      </c>
      <c r="E336" s="114" t="s">
        <v>91</v>
      </c>
      <c r="F336" s="209" t="s">
        <v>70</v>
      </c>
      <c r="G336" s="282" t="s">
        <v>26</v>
      </c>
      <c r="H336" s="262">
        <v>10</v>
      </c>
      <c r="I336" s="285">
        <v>10</v>
      </c>
      <c r="J336" s="262">
        <v>40</v>
      </c>
      <c r="K336" s="262"/>
      <c r="L336" s="262">
        <v>10</v>
      </c>
      <c r="M336" s="262"/>
      <c r="N336" s="262"/>
      <c r="O336" s="262">
        <v>40</v>
      </c>
      <c r="P336" s="262">
        <v>2</v>
      </c>
      <c r="Q336" s="262">
        <v>2</v>
      </c>
      <c r="R336" s="262">
        <v>0.4</v>
      </c>
      <c r="S336" s="262">
        <v>1.6</v>
      </c>
      <c r="T336" s="173"/>
      <c r="U336" s="58"/>
      <c r="V336" s="58"/>
    </row>
    <row r="337" spans="1:226" s="84" customFormat="1">
      <c r="A337" s="171">
        <v>10</v>
      </c>
      <c r="B337" s="349"/>
      <c r="C337" s="230">
        <v>6</v>
      </c>
      <c r="D337" s="191" t="s">
        <v>286</v>
      </c>
      <c r="E337" s="114" t="s">
        <v>87</v>
      </c>
      <c r="F337" s="209" t="s">
        <v>70</v>
      </c>
      <c r="G337" s="283"/>
      <c r="H337" s="263"/>
      <c r="I337" s="286"/>
      <c r="J337" s="263"/>
      <c r="K337" s="263"/>
      <c r="L337" s="263"/>
      <c r="M337" s="263"/>
      <c r="N337" s="263"/>
      <c r="O337" s="263"/>
      <c r="P337" s="263"/>
      <c r="Q337" s="263"/>
      <c r="R337" s="263"/>
      <c r="S337" s="263"/>
      <c r="T337" s="174"/>
      <c r="U337" s="58"/>
      <c r="V337" s="58"/>
    </row>
    <row r="338" spans="1:226" ht="22.5">
      <c r="A338" s="171">
        <v>11</v>
      </c>
      <c r="B338" s="349"/>
      <c r="C338" s="230">
        <v>6</v>
      </c>
      <c r="D338" s="191" t="s">
        <v>287</v>
      </c>
      <c r="E338" s="207" t="s">
        <v>255</v>
      </c>
      <c r="F338" s="208" t="s">
        <v>70</v>
      </c>
      <c r="G338" s="273" t="s">
        <v>26</v>
      </c>
      <c r="H338" s="261">
        <v>15</v>
      </c>
      <c r="I338" s="284">
        <v>15</v>
      </c>
      <c r="J338" s="261">
        <v>60</v>
      </c>
      <c r="K338" s="262"/>
      <c r="L338" s="261">
        <v>15</v>
      </c>
      <c r="M338" s="262"/>
      <c r="N338" s="262"/>
      <c r="O338" s="261">
        <v>60</v>
      </c>
      <c r="P338" s="261">
        <v>3</v>
      </c>
      <c r="Q338" s="261">
        <v>3</v>
      </c>
      <c r="R338" s="261">
        <v>0.6</v>
      </c>
      <c r="S338" s="261">
        <v>2.4</v>
      </c>
      <c r="T338" s="270"/>
      <c r="U338" s="58"/>
      <c r="V338" s="58"/>
    </row>
    <row r="339" spans="1:226" ht="22.5">
      <c r="A339" s="171">
        <v>12</v>
      </c>
      <c r="B339" s="349"/>
      <c r="C339" s="230">
        <v>6</v>
      </c>
      <c r="D339" s="190" t="s">
        <v>212</v>
      </c>
      <c r="E339" s="207" t="s">
        <v>244</v>
      </c>
      <c r="F339" s="208" t="s">
        <v>70</v>
      </c>
      <c r="G339" s="273"/>
      <c r="H339" s="261"/>
      <c r="I339" s="284"/>
      <c r="J339" s="261"/>
      <c r="K339" s="263"/>
      <c r="L339" s="261"/>
      <c r="M339" s="263"/>
      <c r="N339" s="263"/>
      <c r="O339" s="261"/>
      <c r="P339" s="261"/>
      <c r="Q339" s="261"/>
      <c r="R339" s="261"/>
      <c r="S339" s="261"/>
      <c r="T339" s="270"/>
      <c r="U339" s="58"/>
      <c r="V339" s="58"/>
    </row>
    <row r="340" spans="1:226">
      <c r="A340" s="171">
        <v>13</v>
      </c>
      <c r="B340" s="349"/>
      <c r="C340" s="230">
        <v>6</v>
      </c>
      <c r="D340" s="190" t="s">
        <v>213</v>
      </c>
      <c r="E340" s="207" t="s">
        <v>245</v>
      </c>
      <c r="F340" s="208" t="s">
        <v>70</v>
      </c>
      <c r="G340" s="273" t="s">
        <v>26</v>
      </c>
      <c r="H340" s="261">
        <v>15</v>
      </c>
      <c r="I340" s="284">
        <v>15</v>
      </c>
      <c r="J340" s="261">
        <v>40</v>
      </c>
      <c r="K340" s="262"/>
      <c r="L340" s="261">
        <v>15</v>
      </c>
      <c r="M340" s="262"/>
      <c r="N340" s="262"/>
      <c r="O340" s="261">
        <v>40</v>
      </c>
      <c r="P340" s="261">
        <v>2</v>
      </c>
      <c r="Q340" s="261">
        <v>2</v>
      </c>
      <c r="R340" s="261">
        <v>0.5</v>
      </c>
      <c r="S340" s="261">
        <v>1.5</v>
      </c>
      <c r="T340" s="270"/>
      <c r="U340" s="58"/>
      <c r="V340" s="58"/>
    </row>
    <row r="341" spans="1:226" ht="22.5">
      <c r="A341" s="171">
        <v>14</v>
      </c>
      <c r="B341" s="335"/>
      <c r="C341" s="230">
        <v>6</v>
      </c>
      <c r="D341" s="190" t="s">
        <v>214</v>
      </c>
      <c r="E341" s="207" t="s">
        <v>246</v>
      </c>
      <c r="F341" s="208" t="s">
        <v>70</v>
      </c>
      <c r="G341" s="273"/>
      <c r="H341" s="261"/>
      <c r="I341" s="284"/>
      <c r="J341" s="261"/>
      <c r="K341" s="263"/>
      <c r="L341" s="261"/>
      <c r="M341" s="263"/>
      <c r="N341" s="263"/>
      <c r="O341" s="261"/>
      <c r="P341" s="261"/>
      <c r="Q341" s="261"/>
      <c r="R341" s="261"/>
      <c r="S341" s="261"/>
      <c r="T341" s="270"/>
      <c r="U341" s="58"/>
      <c r="V341" s="58"/>
    </row>
    <row r="342" spans="1:226" ht="14.25" customHeight="1">
      <c r="A342" s="267" t="s">
        <v>104</v>
      </c>
      <c r="B342" s="268"/>
      <c r="C342" s="268"/>
      <c r="D342" s="268"/>
      <c r="E342" s="268"/>
      <c r="F342" s="268"/>
      <c r="G342" s="269"/>
      <c r="H342" s="234">
        <f>SUM(H326:H341)</f>
        <v>150</v>
      </c>
      <c r="I342" s="234">
        <f t="shared" ref="I342:T342" si="20">SUM(I326:I341)</f>
        <v>150</v>
      </c>
      <c r="J342" s="234">
        <f t="shared" si="20"/>
        <v>400</v>
      </c>
      <c r="K342" s="234">
        <f t="shared" si="20"/>
        <v>30</v>
      </c>
      <c r="L342" s="234">
        <f t="shared" si="20"/>
        <v>120</v>
      </c>
      <c r="M342" s="234">
        <f t="shared" si="20"/>
        <v>0</v>
      </c>
      <c r="N342" s="234">
        <f t="shared" si="20"/>
        <v>0</v>
      </c>
      <c r="O342" s="234">
        <f t="shared" si="20"/>
        <v>400</v>
      </c>
      <c r="P342" s="234">
        <f t="shared" si="20"/>
        <v>19</v>
      </c>
      <c r="Q342" s="234">
        <f t="shared" si="20"/>
        <v>22</v>
      </c>
      <c r="R342" s="234">
        <f t="shared" si="20"/>
        <v>6.1</v>
      </c>
      <c r="S342" s="234">
        <f t="shared" si="20"/>
        <v>15.9</v>
      </c>
      <c r="T342" s="234">
        <f t="shared" si="20"/>
        <v>5</v>
      </c>
      <c r="U342" s="58"/>
      <c r="V342" s="58"/>
    </row>
    <row r="343" spans="1:226">
      <c r="U343" s="58"/>
      <c r="V343" s="58"/>
    </row>
    <row r="344" spans="1:226">
      <c r="A344" s="264" t="s">
        <v>173</v>
      </c>
      <c r="B344" s="264"/>
      <c r="C344" s="264"/>
      <c r="D344" s="264"/>
      <c r="E344" s="264"/>
      <c r="F344" s="264"/>
      <c r="G344" s="264"/>
      <c r="H344" s="264"/>
      <c r="I344" s="264"/>
      <c r="J344" s="264"/>
      <c r="K344" s="264"/>
      <c r="L344" s="264"/>
      <c r="M344" s="264"/>
      <c r="N344" s="264"/>
      <c r="O344" s="264"/>
      <c r="P344" s="264"/>
      <c r="Q344" s="264"/>
      <c r="R344" s="264"/>
      <c r="S344" s="264"/>
      <c r="T344" s="264"/>
      <c r="U344" s="58"/>
      <c r="V344" s="58"/>
    </row>
    <row r="345" spans="1:226" s="75" customFormat="1" ht="14.25" customHeight="1">
      <c r="A345" s="292" t="s">
        <v>3</v>
      </c>
      <c r="B345" s="296" t="s">
        <v>4</v>
      </c>
      <c r="C345" s="296" t="s">
        <v>5</v>
      </c>
      <c r="D345" s="305" t="s">
        <v>101</v>
      </c>
      <c r="E345" s="338" t="s">
        <v>102</v>
      </c>
      <c r="F345" s="339" t="s">
        <v>8</v>
      </c>
      <c r="G345" s="341" t="s">
        <v>9</v>
      </c>
      <c r="H345" s="341" t="s">
        <v>10</v>
      </c>
      <c r="I345" s="341"/>
      <c r="J345" s="341"/>
      <c r="K345" s="341"/>
      <c r="L345" s="341"/>
      <c r="M345" s="341"/>
      <c r="N345" s="341"/>
      <c r="O345" s="341"/>
      <c r="P345" s="338" t="s">
        <v>11</v>
      </c>
      <c r="Q345" s="338"/>
      <c r="R345" s="338"/>
      <c r="S345" s="338"/>
      <c r="T345" s="265" t="s">
        <v>185</v>
      </c>
      <c r="U345" s="237"/>
      <c r="V345" s="237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  <c r="AU345" s="18"/>
      <c r="AV345" s="18"/>
      <c r="AW345" s="18"/>
      <c r="AX345" s="18"/>
      <c r="AY345" s="18"/>
      <c r="AZ345" s="18"/>
      <c r="BA345" s="18"/>
      <c r="BB345" s="18"/>
      <c r="BC345" s="18"/>
      <c r="BD345" s="18"/>
      <c r="BE345" s="18"/>
      <c r="BF345" s="18"/>
      <c r="BG345" s="18"/>
      <c r="BH345" s="18"/>
      <c r="BI345" s="18"/>
      <c r="BJ345" s="18"/>
      <c r="BK345" s="18"/>
      <c r="BL345" s="18"/>
      <c r="BM345" s="18"/>
      <c r="BN345" s="18"/>
      <c r="BO345" s="18"/>
      <c r="BP345" s="18"/>
      <c r="BQ345" s="18"/>
      <c r="BR345" s="18"/>
      <c r="BS345" s="18"/>
      <c r="BT345" s="18"/>
      <c r="BU345" s="18"/>
      <c r="BV345" s="18"/>
      <c r="BW345" s="18"/>
      <c r="BX345" s="18"/>
      <c r="BY345" s="18"/>
      <c r="BZ345" s="18"/>
      <c r="CA345" s="18"/>
      <c r="CB345" s="18"/>
      <c r="CC345" s="18"/>
      <c r="CD345" s="18"/>
      <c r="CE345" s="18"/>
      <c r="CF345" s="18"/>
      <c r="CG345" s="18"/>
      <c r="CH345" s="18"/>
      <c r="CI345" s="18"/>
      <c r="CJ345" s="18"/>
      <c r="CK345" s="18"/>
      <c r="CL345" s="18"/>
      <c r="CM345" s="18"/>
      <c r="CN345" s="18"/>
      <c r="CO345" s="18"/>
      <c r="CP345" s="18"/>
      <c r="CQ345" s="18"/>
      <c r="CR345" s="18"/>
      <c r="CS345" s="18"/>
      <c r="CT345" s="18"/>
      <c r="CU345" s="18"/>
      <c r="CV345" s="18"/>
      <c r="CW345" s="18"/>
      <c r="CX345" s="18"/>
      <c r="CY345" s="18"/>
      <c r="CZ345" s="18"/>
      <c r="DA345" s="18"/>
      <c r="DB345" s="18"/>
      <c r="DC345" s="18"/>
      <c r="DD345" s="18"/>
      <c r="DE345" s="18"/>
      <c r="DF345" s="18"/>
      <c r="DG345" s="18"/>
      <c r="DH345" s="18"/>
      <c r="DI345" s="18"/>
      <c r="DJ345" s="18"/>
      <c r="DK345" s="18"/>
      <c r="DL345" s="18"/>
      <c r="DM345" s="18"/>
      <c r="DN345" s="18"/>
      <c r="DO345" s="18"/>
      <c r="DP345" s="18"/>
      <c r="DQ345" s="18"/>
      <c r="DR345" s="18"/>
      <c r="DS345" s="18"/>
      <c r="DT345" s="18"/>
      <c r="DU345" s="18"/>
      <c r="DV345" s="18"/>
      <c r="DW345" s="18"/>
      <c r="DX345" s="18"/>
      <c r="DY345" s="18"/>
      <c r="DZ345" s="18"/>
      <c r="EA345" s="18"/>
      <c r="EB345" s="18"/>
      <c r="EC345" s="18"/>
      <c r="ED345" s="18"/>
      <c r="EE345" s="18"/>
      <c r="EF345" s="18"/>
      <c r="EG345" s="18"/>
      <c r="EH345" s="18"/>
      <c r="EI345" s="18"/>
      <c r="EJ345" s="18"/>
      <c r="EK345" s="18"/>
      <c r="EL345" s="18"/>
      <c r="EM345" s="18"/>
      <c r="EN345" s="18"/>
      <c r="EO345" s="18"/>
      <c r="EP345" s="18"/>
      <c r="EQ345" s="18"/>
      <c r="ER345" s="18"/>
      <c r="ES345" s="18"/>
      <c r="ET345" s="18"/>
      <c r="EU345" s="18"/>
      <c r="EV345" s="18"/>
      <c r="EW345" s="18"/>
      <c r="EX345" s="18"/>
      <c r="EY345" s="18"/>
      <c r="EZ345" s="18"/>
      <c r="FA345" s="18"/>
      <c r="FB345" s="18"/>
      <c r="FC345" s="18"/>
      <c r="FD345" s="18"/>
      <c r="FE345" s="18"/>
      <c r="FF345" s="18"/>
      <c r="FG345" s="18"/>
      <c r="FH345" s="18"/>
      <c r="FI345" s="18"/>
      <c r="FJ345" s="18"/>
      <c r="FK345" s="18"/>
      <c r="FL345" s="18"/>
      <c r="FM345" s="18"/>
      <c r="FN345" s="18"/>
      <c r="FO345" s="18"/>
      <c r="FP345" s="18"/>
      <c r="FQ345" s="18"/>
      <c r="FR345" s="18"/>
      <c r="FS345" s="18"/>
      <c r="FT345" s="18"/>
      <c r="FU345" s="18"/>
      <c r="FV345" s="18"/>
      <c r="FW345" s="18"/>
      <c r="FX345" s="18"/>
      <c r="FY345" s="18"/>
      <c r="FZ345" s="18"/>
      <c r="GA345" s="18"/>
      <c r="GB345" s="18"/>
      <c r="GC345" s="18"/>
      <c r="GD345" s="18"/>
      <c r="GE345" s="18"/>
      <c r="GF345" s="18"/>
      <c r="GG345" s="18"/>
      <c r="GH345" s="18"/>
      <c r="GI345" s="18"/>
      <c r="GJ345" s="18"/>
      <c r="GK345" s="18"/>
      <c r="GL345" s="18"/>
      <c r="GM345" s="18"/>
      <c r="GN345" s="18"/>
      <c r="GO345" s="18"/>
      <c r="GP345" s="18"/>
      <c r="GQ345" s="18"/>
      <c r="GR345" s="18"/>
      <c r="GS345" s="18"/>
      <c r="GT345" s="18"/>
      <c r="GU345" s="18"/>
      <c r="GV345" s="18"/>
      <c r="GW345" s="18"/>
      <c r="GX345" s="18"/>
      <c r="GY345" s="18"/>
      <c r="GZ345" s="18"/>
      <c r="HA345" s="18"/>
      <c r="HB345" s="18"/>
      <c r="HC345" s="18"/>
      <c r="HD345" s="18"/>
      <c r="HE345" s="18"/>
      <c r="HF345" s="18"/>
      <c r="HG345" s="18"/>
      <c r="HH345" s="18"/>
      <c r="HI345" s="18"/>
      <c r="HJ345" s="18"/>
      <c r="HK345" s="18"/>
      <c r="HL345" s="18"/>
      <c r="HM345" s="18"/>
      <c r="HN345" s="18"/>
      <c r="HO345" s="18"/>
      <c r="HP345" s="18"/>
      <c r="HQ345" s="18"/>
      <c r="HR345" s="18"/>
    </row>
    <row r="346" spans="1:226" s="75" customFormat="1" ht="14.25" customHeight="1">
      <c r="A346" s="293"/>
      <c r="B346" s="297"/>
      <c r="C346" s="297"/>
      <c r="D346" s="306"/>
      <c r="E346" s="308"/>
      <c r="F346" s="340"/>
      <c r="G346" s="342"/>
      <c r="H346" s="342" t="s">
        <v>12</v>
      </c>
      <c r="I346" s="342"/>
      <c r="J346" s="342"/>
      <c r="K346" s="303" t="s">
        <v>13</v>
      </c>
      <c r="L346" s="303"/>
      <c r="M346" s="303"/>
      <c r="N346" s="303"/>
      <c r="O346" s="303"/>
      <c r="P346" s="304" t="s">
        <v>103</v>
      </c>
      <c r="Q346" s="315" t="s">
        <v>12</v>
      </c>
      <c r="R346" s="308" t="s">
        <v>13</v>
      </c>
      <c r="S346" s="308"/>
      <c r="T346" s="266"/>
      <c r="U346" s="237"/>
      <c r="V346" s="237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  <c r="AU346" s="18"/>
      <c r="AV346" s="18"/>
      <c r="AW346" s="18"/>
      <c r="AX346" s="18"/>
      <c r="AY346" s="18"/>
      <c r="AZ346" s="18"/>
      <c r="BA346" s="18"/>
      <c r="BB346" s="18"/>
      <c r="BC346" s="18"/>
      <c r="BD346" s="18"/>
      <c r="BE346" s="18"/>
      <c r="BF346" s="18"/>
      <c r="BG346" s="18"/>
      <c r="BH346" s="18"/>
      <c r="BI346" s="18"/>
      <c r="BJ346" s="18"/>
      <c r="BK346" s="18"/>
      <c r="BL346" s="18"/>
      <c r="BM346" s="18"/>
      <c r="BN346" s="18"/>
      <c r="BO346" s="18"/>
      <c r="BP346" s="18"/>
      <c r="BQ346" s="18"/>
      <c r="BR346" s="18"/>
      <c r="BS346" s="18"/>
      <c r="BT346" s="18"/>
      <c r="BU346" s="18"/>
      <c r="BV346" s="18"/>
      <c r="BW346" s="18"/>
      <c r="BX346" s="18"/>
      <c r="BY346" s="18"/>
      <c r="BZ346" s="18"/>
      <c r="CA346" s="18"/>
      <c r="CB346" s="18"/>
      <c r="CC346" s="18"/>
      <c r="CD346" s="18"/>
      <c r="CE346" s="18"/>
      <c r="CF346" s="18"/>
      <c r="CG346" s="18"/>
      <c r="CH346" s="18"/>
      <c r="CI346" s="18"/>
      <c r="CJ346" s="18"/>
      <c r="CK346" s="18"/>
      <c r="CL346" s="18"/>
      <c r="CM346" s="18"/>
      <c r="CN346" s="18"/>
      <c r="CO346" s="18"/>
      <c r="CP346" s="18"/>
      <c r="CQ346" s="18"/>
      <c r="CR346" s="18"/>
      <c r="CS346" s="18"/>
      <c r="CT346" s="18"/>
      <c r="CU346" s="18"/>
      <c r="CV346" s="18"/>
      <c r="CW346" s="18"/>
      <c r="CX346" s="18"/>
      <c r="CY346" s="18"/>
      <c r="CZ346" s="18"/>
      <c r="DA346" s="18"/>
      <c r="DB346" s="18"/>
      <c r="DC346" s="18"/>
      <c r="DD346" s="18"/>
      <c r="DE346" s="18"/>
      <c r="DF346" s="18"/>
      <c r="DG346" s="18"/>
      <c r="DH346" s="18"/>
      <c r="DI346" s="18"/>
      <c r="DJ346" s="18"/>
      <c r="DK346" s="18"/>
      <c r="DL346" s="18"/>
      <c r="DM346" s="18"/>
      <c r="DN346" s="18"/>
      <c r="DO346" s="18"/>
      <c r="DP346" s="18"/>
      <c r="DQ346" s="18"/>
      <c r="DR346" s="18"/>
      <c r="DS346" s="18"/>
      <c r="DT346" s="18"/>
      <c r="DU346" s="18"/>
      <c r="DV346" s="18"/>
      <c r="DW346" s="18"/>
      <c r="DX346" s="18"/>
      <c r="DY346" s="18"/>
      <c r="DZ346" s="18"/>
      <c r="EA346" s="18"/>
      <c r="EB346" s="18"/>
      <c r="EC346" s="18"/>
      <c r="ED346" s="18"/>
      <c r="EE346" s="18"/>
      <c r="EF346" s="18"/>
      <c r="EG346" s="18"/>
      <c r="EH346" s="18"/>
      <c r="EI346" s="18"/>
      <c r="EJ346" s="18"/>
      <c r="EK346" s="18"/>
      <c r="EL346" s="18"/>
      <c r="EM346" s="18"/>
      <c r="EN346" s="18"/>
      <c r="EO346" s="18"/>
      <c r="EP346" s="18"/>
      <c r="EQ346" s="18"/>
      <c r="ER346" s="18"/>
      <c r="ES346" s="18"/>
      <c r="ET346" s="18"/>
      <c r="EU346" s="18"/>
      <c r="EV346" s="18"/>
      <c r="EW346" s="18"/>
      <c r="EX346" s="18"/>
      <c r="EY346" s="18"/>
      <c r="EZ346" s="18"/>
      <c r="FA346" s="18"/>
      <c r="FB346" s="18"/>
      <c r="FC346" s="18"/>
      <c r="FD346" s="18"/>
      <c r="FE346" s="18"/>
      <c r="FF346" s="18"/>
      <c r="FG346" s="18"/>
      <c r="FH346" s="18"/>
      <c r="FI346" s="18"/>
      <c r="FJ346" s="18"/>
      <c r="FK346" s="18"/>
      <c r="FL346" s="18"/>
      <c r="FM346" s="18"/>
      <c r="FN346" s="18"/>
      <c r="FO346" s="18"/>
      <c r="FP346" s="18"/>
      <c r="FQ346" s="18"/>
      <c r="FR346" s="18"/>
      <c r="FS346" s="18"/>
      <c r="FT346" s="18"/>
      <c r="FU346" s="18"/>
      <c r="FV346" s="18"/>
      <c r="FW346" s="18"/>
      <c r="FX346" s="18"/>
      <c r="FY346" s="18"/>
      <c r="FZ346" s="18"/>
      <c r="GA346" s="18"/>
      <c r="GB346" s="18"/>
      <c r="GC346" s="18"/>
      <c r="GD346" s="18"/>
      <c r="GE346" s="18"/>
      <c r="GF346" s="18"/>
      <c r="GG346" s="18"/>
      <c r="GH346" s="18"/>
      <c r="GI346" s="18"/>
      <c r="GJ346" s="18"/>
      <c r="GK346" s="18"/>
      <c r="GL346" s="18"/>
      <c r="GM346" s="18"/>
      <c r="GN346" s="18"/>
      <c r="GO346" s="18"/>
      <c r="GP346" s="18"/>
      <c r="GQ346" s="18"/>
      <c r="GR346" s="18"/>
      <c r="GS346" s="18"/>
      <c r="GT346" s="18"/>
      <c r="GU346" s="18"/>
      <c r="GV346" s="18"/>
      <c r="GW346" s="18"/>
      <c r="GX346" s="18"/>
      <c r="GY346" s="18"/>
      <c r="GZ346" s="18"/>
      <c r="HA346" s="18"/>
      <c r="HB346" s="18"/>
      <c r="HC346" s="18"/>
      <c r="HD346" s="18"/>
      <c r="HE346" s="18"/>
      <c r="HF346" s="18"/>
      <c r="HG346" s="18"/>
      <c r="HH346" s="18"/>
      <c r="HI346" s="18"/>
      <c r="HJ346" s="18"/>
      <c r="HK346" s="18"/>
      <c r="HL346" s="18"/>
      <c r="HM346" s="18"/>
      <c r="HN346" s="18"/>
      <c r="HO346" s="18"/>
      <c r="HP346" s="18"/>
      <c r="HQ346" s="18"/>
      <c r="HR346" s="18"/>
    </row>
    <row r="347" spans="1:226" s="75" customFormat="1" ht="66">
      <c r="A347" s="293"/>
      <c r="B347" s="297"/>
      <c r="C347" s="297"/>
      <c r="D347" s="307"/>
      <c r="E347" s="308"/>
      <c r="F347" s="340"/>
      <c r="G347" s="342"/>
      <c r="H347" s="223" t="s">
        <v>16</v>
      </c>
      <c r="I347" s="224" t="s">
        <v>259</v>
      </c>
      <c r="J347" s="225" t="s">
        <v>17</v>
      </c>
      <c r="K347" s="223" t="s">
        <v>264</v>
      </c>
      <c r="L347" s="223" t="s">
        <v>265</v>
      </c>
      <c r="M347" s="226" t="s">
        <v>262</v>
      </c>
      <c r="N347" s="226" t="s">
        <v>263</v>
      </c>
      <c r="O347" s="227" t="s">
        <v>17</v>
      </c>
      <c r="P347" s="304"/>
      <c r="Q347" s="315"/>
      <c r="R347" s="228" t="s">
        <v>18</v>
      </c>
      <c r="S347" s="227" t="s">
        <v>17</v>
      </c>
      <c r="T347" s="266"/>
      <c r="U347" s="237"/>
      <c r="V347" s="237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  <c r="AV347" s="18"/>
      <c r="AW347" s="18"/>
      <c r="AX347" s="18"/>
      <c r="AY347" s="18"/>
      <c r="AZ347" s="18"/>
      <c r="BA347" s="18"/>
      <c r="BB347" s="18"/>
      <c r="BC347" s="18"/>
      <c r="BD347" s="18"/>
      <c r="BE347" s="18"/>
      <c r="BF347" s="18"/>
      <c r="BG347" s="18"/>
      <c r="BH347" s="18"/>
      <c r="BI347" s="18"/>
      <c r="BJ347" s="18"/>
      <c r="BK347" s="18"/>
      <c r="BL347" s="18"/>
      <c r="BM347" s="18"/>
      <c r="BN347" s="18"/>
      <c r="BO347" s="18"/>
      <c r="BP347" s="18"/>
      <c r="BQ347" s="18"/>
      <c r="BR347" s="18"/>
      <c r="BS347" s="18"/>
      <c r="BT347" s="18"/>
      <c r="BU347" s="18"/>
      <c r="BV347" s="18"/>
      <c r="BW347" s="18"/>
      <c r="BX347" s="18"/>
      <c r="BY347" s="18"/>
      <c r="BZ347" s="18"/>
      <c r="CA347" s="18"/>
      <c r="CB347" s="18"/>
      <c r="CC347" s="18"/>
      <c r="CD347" s="18"/>
      <c r="CE347" s="18"/>
      <c r="CF347" s="18"/>
      <c r="CG347" s="18"/>
      <c r="CH347" s="18"/>
      <c r="CI347" s="18"/>
      <c r="CJ347" s="18"/>
      <c r="CK347" s="18"/>
      <c r="CL347" s="18"/>
      <c r="CM347" s="18"/>
      <c r="CN347" s="18"/>
      <c r="CO347" s="18"/>
      <c r="CP347" s="18"/>
      <c r="CQ347" s="18"/>
      <c r="CR347" s="18"/>
      <c r="CS347" s="18"/>
      <c r="CT347" s="18"/>
      <c r="CU347" s="18"/>
      <c r="CV347" s="18"/>
      <c r="CW347" s="18"/>
      <c r="CX347" s="18"/>
      <c r="CY347" s="18"/>
      <c r="CZ347" s="18"/>
      <c r="DA347" s="18"/>
      <c r="DB347" s="18"/>
      <c r="DC347" s="18"/>
      <c r="DD347" s="18"/>
      <c r="DE347" s="18"/>
      <c r="DF347" s="18"/>
      <c r="DG347" s="18"/>
      <c r="DH347" s="18"/>
      <c r="DI347" s="18"/>
      <c r="DJ347" s="18"/>
      <c r="DK347" s="18"/>
      <c r="DL347" s="18"/>
      <c r="DM347" s="18"/>
      <c r="DN347" s="18"/>
      <c r="DO347" s="18"/>
      <c r="DP347" s="18"/>
      <c r="DQ347" s="18"/>
      <c r="DR347" s="18"/>
      <c r="DS347" s="18"/>
      <c r="DT347" s="18"/>
      <c r="DU347" s="18"/>
      <c r="DV347" s="18"/>
      <c r="DW347" s="18"/>
      <c r="DX347" s="18"/>
      <c r="DY347" s="18"/>
      <c r="DZ347" s="18"/>
      <c r="EA347" s="18"/>
      <c r="EB347" s="18"/>
      <c r="EC347" s="18"/>
      <c r="ED347" s="18"/>
      <c r="EE347" s="18"/>
      <c r="EF347" s="18"/>
      <c r="EG347" s="18"/>
      <c r="EH347" s="18"/>
      <c r="EI347" s="18"/>
      <c r="EJ347" s="18"/>
      <c r="EK347" s="18"/>
      <c r="EL347" s="18"/>
      <c r="EM347" s="18"/>
      <c r="EN347" s="18"/>
      <c r="EO347" s="18"/>
      <c r="EP347" s="18"/>
      <c r="EQ347" s="18"/>
      <c r="ER347" s="18"/>
      <c r="ES347" s="18"/>
      <c r="ET347" s="18"/>
      <c r="EU347" s="18"/>
      <c r="EV347" s="18"/>
      <c r="EW347" s="18"/>
      <c r="EX347" s="18"/>
      <c r="EY347" s="18"/>
      <c r="EZ347" s="18"/>
      <c r="FA347" s="18"/>
      <c r="FB347" s="18"/>
      <c r="FC347" s="18"/>
      <c r="FD347" s="18"/>
      <c r="FE347" s="18"/>
      <c r="FF347" s="18"/>
      <c r="FG347" s="18"/>
      <c r="FH347" s="18"/>
      <c r="FI347" s="18"/>
      <c r="FJ347" s="18"/>
      <c r="FK347" s="18"/>
      <c r="FL347" s="18"/>
      <c r="FM347" s="18"/>
      <c r="FN347" s="18"/>
      <c r="FO347" s="18"/>
      <c r="FP347" s="18"/>
      <c r="FQ347" s="18"/>
      <c r="FR347" s="18"/>
      <c r="FS347" s="18"/>
      <c r="FT347" s="18"/>
      <c r="FU347" s="18"/>
      <c r="FV347" s="18"/>
      <c r="FW347" s="18"/>
      <c r="FX347" s="18"/>
      <c r="FY347" s="18"/>
      <c r="FZ347" s="18"/>
      <c r="GA347" s="18"/>
      <c r="GB347" s="18"/>
      <c r="GC347" s="18"/>
      <c r="GD347" s="18"/>
      <c r="GE347" s="18"/>
      <c r="GF347" s="18"/>
      <c r="GG347" s="18"/>
      <c r="GH347" s="18"/>
      <c r="GI347" s="18"/>
      <c r="GJ347" s="18"/>
      <c r="GK347" s="18"/>
      <c r="GL347" s="18"/>
      <c r="GM347" s="18"/>
      <c r="GN347" s="18"/>
      <c r="GO347" s="18"/>
      <c r="GP347" s="18"/>
      <c r="GQ347" s="18"/>
      <c r="GR347" s="18"/>
      <c r="GS347" s="18"/>
      <c r="GT347" s="18"/>
      <c r="GU347" s="18"/>
      <c r="GV347" s="18"/>
      <c r="GW347" s="18"/>
      <c r="GX347" s="18"/>
      <c r="GY347" s="18"/>
      <c r="GZ347" s="18"/>
      <c r="HA347" s="18"/>
      <c r="HB347" s="18"/>
      <c r="HC347" s="18"/>
      <c r="HD347" s="18"/>
      <c r="HE347" s="18"/>
      <c r="HF347" s="18"/>
      <c r="HG347" s="18"/>
      <c r="HH347" s="18"/>
      <c r="HI347" s="18"/>
      <c r="HJ347" s="18"/>
      <c r="HK347" s="18"/>
      <c r="HL347" s="18"/>
      <c r="HM347" s="18"/>
      <c r="HN347" s="18"/>
      <c r="HO347" s="18"/>
      <c r="HP347" s="18"/>
      <c r="HQ347" s="18"/>
      <c r="HR347" s="18"/>
    </row>
    <row r="348" spans="1:226">
      <c r="A348" s="362">
        <v>1</v>
      </c>
      <c r="B348" s="164" t="s">
        <v>52</v>
      </c>
      <c r="C348" s="134">
        <v>4</v>
      </c>
      <c r="D348" s="190" t="s">
        <v>200</v>
      </c>
      <c r="E348" s="200" t="s">
        <v>69</v>
      </c>
      <c r="F348" s="206" t="s">
        <v>161</v>
      </c>
      <c r="G348" s="163" t="s">
        <v>26</v>
      </c>
      <c r="H348" s="163">
        <v>15</v>
      </c>
      <c r="I348" s="101">
        <v>15</v>
      </c>
      <c r="J348" s="163">
        <v>15</v>
      </c>
      <c r="K348" s="163"/>
      <c r="L348" s="163"/>
      <c r="M348" s="163"/>
      <c r="N348" s="163">
        <v>15</v>
      </c>
      <c r="O348" s="163">
        <v>15</v>
      </c>
      <c r="P348" s="163">
        <v>1</v>
      </c>
      <c r="Q348" s="163">
        <v>1</v>
      </c>
      <c r="R348" s="163">
        <v>0.5</v>
      </c>
      <c r="S348" s="163">
        <v>0.5</v>
      </c>
      <c r="T348" s="180"/>
      <c r="U348" s="58"/>
      <c r="V348" s="58"/>
    </row>
    <row r="349" spans="1:226">
      <c r="A349" s="362"/>
      <c r="B349" s="331" t="s">
        <v>74</v>
      </c>
      <c r="C349" s="134">
        <v>5</v>
      </c>
      <c r="D349" s="190" t="s">
        <v>247</v>
      </c>
      <c r="E349" s="200" t="s">
        <v>69</v>
      </c>
      <c r="F349" s="201" t="s">
        <v>161</v>
      </c>
      <c r="G349" s="199" t="s">
        <v>26</v>
      </c>
      <c r="H349" s="163">
        <v>15</v>
      </c>
      <c r="I349" s="101">
        <v>15</v>
      </c>
      <c r="J349" s="163">
        <v>15</v>
      </c>
      <c r="K349" s="163"/>
      <c r="L349" s="163"/>
      <c r="M349" s="163"/>
      <c r="N349" s="163">
        <v>15</v>
      </c>
      <c r="O349" s="163">
        <v>15</v>
      </c>
      <c r="P349" s="163">
        <v>1</v>
      </c>
      <c r="Q349" s="163">
        <v>1</v>
      </c>
      <c r="R349" s="163">
        <v>0.5</v>
      </c>
      <c r="S349" s="163">
        <v>0.5</v>
      </c>
      <c r="T349" s="178"/>
      <c r="U349" s="58"/>
      <c r="V349" s="58"/>
    </row>
    <row r="350" spans="1:226">
      <c r="A350" s="362"/>
      <c r="B350" s="331"/>
      <c r="C350" s="133">
        <v>6</v>
      </c>
      <c r="D350" s="190" t="s">
        <v>249</v>
      </c>
      <c r="E350" s="200" t="s">
        <v>69</v>
      </c>
      <c r="F350" s="201" t="s">
        <v>161</v>
      </c>
      <c r="G350" s="199" t="s">
        <v>26</v>
      </c>
      <c r="H350" s="163">
        <v>15</v>
      </c>
      <c r="I350" s="101">
        <v>15</v>
      </c>
      <c r="J350" s="163">
        <v>25</v>
      </c>
      <c r="K350" s="163"/>
      <c r="L350" s="163"/>
      <c r="M350" s="163"/>
      <c r="N350" s="163">
        <v>15</v>
      </c>
      <c r="O350" s="163">
        <v>25</v>
      </c>
      <c r="P350" s="163">
        <v>2</v>
      </c>
      <c r="Q350" s="163">
        <v>2</v>
      </c>
      <c r="R350" s="163">
        <v>1</v>
      </c>
      <c r="S350" s="163">
        <v>1</v>
      </c>
      <c r="T350" s="180">
        <v>10</v>
      </c>
      <c r="U350" s="58"/>
      <c r="V350" s="58"/>
    </row>
    <row r="351" spans="1:226">
      <c r="A351" s="241">
        <v>2</v>
      </c>
      <c r="B351" s="331"/>
      <c r="C351" s="134">
        <v>6</v>
      </c>
      <c r="D351" s="190" t="s">
        <v>215</v>
      </c>
      <c r="E351" s="200" t="s">
        <v>92</v>
      </c>
      <c r="F351" s="201" t="s">
        <v>161</v>
      </c>
      <c r="G351" s="203" t="s">
        <v>295</v>
      </c>
      <c r="H351" s="163">
        <v>0</v>
      </c>
      <c r="I351" s="101">
        <v>0</v>
      </c>
      <c r="J351" s="163">
        <v>300</v>
      </c>
      <c r="K351" s="163"/>
      <c r="L351" s="163"/>
      <c r="M351" s="163"/>
      <c r="N351" s="163"/>
      <c r="O351" s="163">
        <v>300</v>
      </c>
      <c r="P351" s="163">
        <v>10</v>
      </c>
      <c r="Q351" s="163">
        <v>10</v>
      </c>
      <c r="R351" s="163">
        <v>0</v>
      </c>
      <c r="S351" s="163">
        <v>10</v>
      </c>
      <c r="T351" s="180"/>
      <c r="U351" s="58"/>
      <c r="V351" s="58"/>
    </row>
    <row r="352" spans="1:226" ht="14.25" customHeight="1">
      <c r="A352" s="267" t="s">
        <v>104</v>
      </c>
      <c r="B352" s="268"/>
      <c r="C352" s="268"/>
      <c r="D352" s="268"/>
      <c r="E352" s="268"/>
      <c r="F352" s="268"/>
      <c r="G352" s="269"/>
      <c r="H352" s="232">
        <f>SUM(H348:H351)</f>
        <v>45</v>
      </c>
      <c r="I352" s="232">
        <f t="shared" ref="I352:T352" si="21">SUM(I348:I351)</f>
        <v>45</v>
      </c>
      <c r="J352" s="232">
        <f t="shared" si="21"/>
        <v>355</v>
      </c>
      <c r="K352" s="232">
        <f t="shared" si="21"/>
        <v>0</v>
      </c>
      <c r="L352" s="232">
        <f t="shared" si="21"/>
        <v>0</v>
      </c>
      <c r="M352" s="232">
        <f t="shared" si="21"/>
        <v>0</v>
      </c>
      <c r="N352" s="232">
        <f t="shared" si="21"/>
        <v>45</v>
      </c>
      <c r="O352" s="232">
        <f t="shared" si="21"/>
        <v>355</v>
      </c>
      <c r="P352" s="232">
        <f t="shared" si="21"/>
        <v>14</v>
      </c>
      <c r="Q352" s="232">
        <f t="shared" si="21"/>
        <v>14</v>
      </c>
      <c r="R352" s="232">
        <f t="shared" si="21"/>
        <v>2</v>
      </c>
      <c r="S352" s="232">
        <f t="shared" si="21"/>
        <v>12</v>
      </c>
      <c r="T352" s="232">
        <f t="shared" si="21"/>
        <v>10</v>
      </c>
      <c r="U352" s="58"/>
      <c r="V352" s="58"/>
    </row>
    <row r="353" spans="1:22">
      <c r="A353" s="10"/>
      <c r="B353" s="11"/>
      <c r="C353" s="11"/>
      <c r="D353" s="28"/>
      <c r="E353" s="29"/>
      <c r="F353" s="30"/>
      <c r="G353" s="14"/>
      <c r="H353" s="14"/>
      <c r="I353" s="50"/>
      <c r="J353" s="16"/>
      <c r="K353" s="17"/>
      <c r="L353" s="17"/>
      <c r="M353" s="16"/>
      <c r="N353" s="17"/>
      <c r="O353" s="17"/>
      <c r="P353" s="31"/>
      <c r="Q353" s="19"/>
      <c r="R353" s="18"/>
      <c r="S353" s="18"/>
      <c r="U353" s="58"/>
      <c r="V353" s="58"/>
    </row>
    <row r="354" spans="1:22">
      <c r="A354" s="242" t="s">
        <v>113</v>
      </c>
      <c r="B354" s="40"/>
      <c r="C354" s="40"/>
      <c r="D354" s="40"/>
      <c r="E354" s="40"/>
      <c r="F354" s="243"/>
      <c r="G354" s="40"/>
      <c r="H354" s="40"/>
      <c r="I354" s="244"/>
      <c r="J354" s="245"/>
      <c r="K354" s="40"/>
      <c r="L354" s="40"/>
      <c r="M354" s="40"/>
      <c r="U354" s="58"/>
      <c r="V354" s="58"/>
    </row>
    <row r="355" spans="1:22">
      <c r="A355" s="308" t="s">
        <v>114</v>
      </c>
      <c r="B355" s="308"/>
      <c r="C355" s="308"/>
      <c r="D355" s="308"/>
      <c r="E355" s="308"/>
      <c r="F355" s="361" t="s">
        <v>115</v>
      </c>
      <c r="G355" s="361"/>
      <c r="H355" s="361"/>
      <c r="I355" s="361"/>
      <c r="J355" s="361" t="s">
        <v>11</v>
      </c>
      <c r="K355" s="361"/>
      <c r="L355" s="361"/>
      <c r="M355" s="361"/>
      <c r="N355" s="57"/>
      <c r="O355" s="57"/>
      <c r="P355" s="57"/>
      <c r="Q355" s="58"/>
      <c r="U355" s="58"/>
      <c r="V355" s="58"/>
    </row>
    <row r="356" spans="1:22" ht="57" customHeight="1">
      <c r="A356" s="308"/>
      <c r="B356" s="308"/>
      <c r="C356" s="308"/>
      <c r="D356" s="308"/>
      <c r="E356" s="308"/>
      <c r="F356" s="364" t="s">
        <v>116</v>
      </c>
      <c r="G356" s="364"/>
      <c r="H356" s="363" t="s">
        <v>117</v>
      </c>
      <c r="I356" s="363"/>
      <c r="J356" s="365" t="s">
        <v>118</v>
      </c>
      <c r="K356" s="365"/>
      <c r="L356" s="363" t="s">
        <v>119</v>
      </c>
      <c r="M356" s="363"/>
      <c r="N356" s="59"/>
      <c r="O356" s="60"/>
      <c r="P356" s="57"/>
      <c r="Q356" s="58"/>
      <c r="U356" s="58"/>
      <c r="V356" s="58"/>
    </row>
    <row r="357" spans="1:22">
      <c r="A357" s="360" t="s">
        <v>42</v>
      </c>
      <c r="B357" s="360"/>
      <c r="C357" s="360"/>
      <c r="D357" s="360"/>
      <c r="E357" s="360"/>
      <c r="F357" s="358">
        <v>120</v>
      </c>
      <c r="G357" s="358"/>
      <c r="H357" s="359">
        <f t="shared" ref="H357:H374" si="22">F357/1475</f>
        <v>8.1355932203389825E-2</v>
      </c>
      <c r="I357" s="359"/>
      <c r="J357" s="358">
        <v>8</v>
      </c>
      <c r="K357" s="358"/>
      <c r="L357" s="359">
        <f t="shared" ref="L357:L374" si="23">J357/180</f>
        <v>4.4444444444444446E-2</v>
      </c>
      <c r="M357" s="359"/>
      <c r="N357" s="61"/>
      <c r="O357" s="61"/>
      <c r="P357" s="62"/>
      <c r="Q357" s="58"/>
      <c r="U357" s="58"/>
      <c r="V357" s="58"/>
    </row>
    <row r="358" spans="1:22">
      <c r="A358" s="378" t="s">
        <v>182</v>
      </c>
      <c r="B358" s="379"/>
      <c r="C358" s="379"/>
      <c r="D358" s="379"/>
      <c r="E358" s="380"/>
      <c r="F358" s="358">
        <v>60</v>
      </c>
      <c r="G358" s="358"/>
      <c r="H358" s="359">
        <f t="shared" si="22"/>
        <v>4.0677966101694912E-2</v>
      </c>
      <c r="I358" s="359"/>
      <c r="J358" s="358">
        <v>1</v>
      </c>
      <c r="K358" s="358"/>
      <c r="L358" s="359">
        <f>J358/180</f>
        <v>5.5555555555555558E-3</v>
      </c>
      <c r="M358" s="359"/>
      <c r="N358" s="61"/>
      <c r="O358" s="61"/>
      <c r="P358" s="62"/>
      <c r="Q358" s="58"/>
      <c r="U358" s="58"/>
      <c r="V358" s="58"/>
    </row>
    <row r="359" spans="1:22">
      <c r="A359" s="378" t="s">
        <v>181</v>
      </c>
      <c r="B359" s="379"/>
      <c r="C359" s="379"/>
      <c r="D359" s="379"/>
      <c r="E359" s="380"/>
      <c r="F359" s="381">
        <v>60</v>
      </c>
      <c r="G359" s="382"/>
      <c r="H359" s="383">
        <f t="shared" si="22"/>
        <v>4.0677966101694912E-2</v>
      </c>
      <c r="I359" s="384"/>
      <c r="J359" s="381">
        <v>1</v>
      </c>
      <c r="K359" s="382"/>
      <c r="L359" s="383">
        <f>J359/180</f>
        <v>5.5555555555555558E-3</v>
      </c>
      <c r="M359" s="384"/>
      <c r="N359" s="61"/>
      <c r="O359" s="61"/>
      <c r="P359" s="62"/>
      <c r="Q359" s="58"/>
      <c r="U359" s="58"/>
      <c r="V359" s="58"/>
    </row>
    <row r="360" spans="1:22">
      <c r="A360" s="378" t="s">
        <v>184</v>
      </c>
      <c r="B360" s="379"/>
      <c r="C360" s="379"/>
      <c r="D360" s="379"/>
      <c r="E360" s="380"/>
      <c r="F360" s="381">
        <v>60</v>
      </c>
      <c r="G360" s="382"/>
      <c r="H360" s="383">
        <f t="shared" si="22"/>
        <v>4.0677966101694912E-2</v>
      </c>
      <c r="I360" s="384"/>
      <c r="J360" s="381">
        <v>3</v>
      </c>
      <c r="K360" s="382"/>
      <c r="L360" s="383">
        <f>J360/180</f>
        <v>1.6666666666666666E-2</v>
      </c>
      <c r="M360" s="384"/>
      <c r="N360" s="61"/>
      <c r="O360" s="61"/>
      <c r="P360" s="62"/>
      <c r="Q360" s="58"/>
      <c r="U360" s="58"/>
      <c r="V360" s="58"/>
    </row>
    <row r="361" spans="1:22">
      <c r="A361" s="378" t="s">
        <v>183</v>
      </c>
      <c r="B361" s="379"/>
      <c r="C361" s="379"/>
      <c r="D361" s="379"/>
      <c r="E361" s="380"/>
      <c r="F361" s="381">
        <v>60</v>
      </c>
      <c r="G361" s="382"/>
      <c r="H361" s="383">
        <f t="shared" si="22"/>
        <v>4.0677966101694912E-2</v>
      </c>
      <c r="I361" s="384"/>
      <c r="J361" s="381">
        <v>3</v>
      </c>
      <c r="K361" s="382"/>
      <c r="L361" s="383">
        <f>J361/180</f>
        <v>1.6666666666666666E-2</v>
      </c>
      <c r="M361" s="384"/>
      <c r="N361" s="61"/>
      <c r="O361" s="61"/>
      <c r="P361" s="62"/>
      <c r="Q361" s="58"/>
      <c r="U361" s="58"/>
      <c r="V361" s="58"/>
    </row>
    <row r="362" spans="1:22">
      <c r="A362" s="378" t="s">
        <v>111</v>
      </c>
      <c r="B362" s="379"/>
      <c r="C362" s="379"/>
      <c r="D362" s="379"/>
      <c r="E362" s="380"/>
      <c r="F362" s="358">
        <v>60</v>
      </c>
      <c r="G362" s="358"/>
      <c r="H362" s="359">
        <f t="shared" si="22"/>
        <v>4.0677966101694912E-2</v>
      </c>
      <c r="I362" s="359"/>
      <c r="J362" s="358">
        <v>3</v>
      </c>
      <c r="K362" s="358"/>
      <c r="L362" s="359">
        <f t="shared" si="23"/>
        <v>1.6666666666666666E-2</v>
      </c>
      <c r="M362" s="359"/>
      <c r="N362" s="61"/>
      <c r="O362" s="61"/>
      <c r="P362" s="62"/>
      <c r="Q362" s="58"/>
      <c r="U362" s="58"/>
      <c r="V362" s="58"/>
    </row>
    <row r="363" spans="1:22">
      <c r="A363" s="360" t="s">
        <v>120</v>
      </c>
      <c r="B363" s="360"/>
      <c r="C363" s="360"/>
      <c r="D363" s="360"/>
      <c r="E363" s="360"/>
      <c r="F363" s="358">
        <v>15</v>
      </c>
      <c r="G363" s="358"/>
      <c r="H363" s="359">
        <f t="shared" si="22"/>
        <v>1.0169491525423728E-2</v>
      </c>
      <c r="I363" s="359"/>
      <c r="J363" s="358">
        <v>3</v>
      </c>
      <c r="K363" s="358"/>
      <c r="L363" s="359">
        <f t="shared" si="23"/>
        <v>1.6666666666666666E-2</v>
      </c>
      <c r="M363" s="359"/>
      <c r="N363" s="61"/>
      <c r="O363" s="61"/>
      <c r="P363" s="62"/>
      <c r="Q363" s="58"/>
      <c r="U363" s="58"/>
      <c r="V363" s="58"/>
    </row>
    <row r="364" spans="1:22">
      <c r="A364" s="360" t="s">
        <v>121</v>
      </c>
      <c r="B364" s="360"/>
      <c r="C364" s="360"/>
      <c r="D364" s="360"/>
      <c r="E364" s="360"/>
      <c r="F364" s="358">
        <v>15</v>
      </c>
      <c r="G364" s="358"/>
      <c r="H364" s="359">
        <f t="shared" si="22"/>
        <v>1.0169491525423728E-2</v>
      </c>
      <c r="I364" s="359"/>
      <c r="J364" s="358">
        <v>2</v>
      </c>
      <c r="K364" s="358"/>
      <c r="L364" s="359">
        <f t="shared" si="23"/>
        <v>1.1111111111111112E-2</v>
      </c>
      <c r="M364" s="359"/>
      <c r="N364" s="61"/>
      <c r="O364" s="61"/>
      <c r="P364" s="62"/>
      <c r="Q364" s="58"/>
      <c r="U364" s="58"/>
      <c r="V364" s="58"/>
    </row>
    <row r="365" spans="1:22">
      <c r="A365" s="360" t="s">
        <v>122</v>
      </c>
      <c r="B365" s="360"/>
      <c r="C365" s="360"/>
      <c r="D365" s="360"/>
      <c r="E365" s="360"/>
      <c r="F365" s="358">
        <v>15</v>
      </c>
      <c r="G365" s="358"/>
      <c r="H365" s="359">
        <f t="shared" si="22"/>
        <v>1.0169491525423728E-2</v>
      </c>
      <c r="I365" s="359"/>
      <c r="J365" s="358">
        <v>3</v>
      </c>
      <c r="K365" s="358"/>
      <c r="L365" s="359">
        <f t="shared" si="23"/>
        <v>1.6666666666666666E-2</v>
      </c>
      <c r="M365" s="359"/>
      <c r="N365" s="61"/>
      <c r="O365" s="61"/>
      <c r="P365" s="62"/>
      <c r="Q365" s="58"/>
      <c r="U365" s="58"/>
      <c r="V365" s="58"/>
    </row>
    <row r="366" spans="1:22">
      <c r="A366" s="360" t="s">
        <v>112</v>
      </c>
      <c r="B366" s="360"/>
      <c r="C366" s="360"/>
      <c r="D366" s="360"/>
      <c r="E366" s="360"/>
      <c r="F366" s="358">
        <v>15</v>
      </c>
      <c r="G366" s="358"/>
      <c r="H366" s="359">
        <f t="shared" si="22"/>
        <v>1.0169491525423728E-2</v>
      </c>
      <c r="I366" s="359"/>
      <c r="J366" s="358">
        <v>2</v>
      </c>
      <c r="K366" s="358"/>
      <c r="L366" s="359">
        <f t="shared" si="23"/>
        <v>1.1111111111111112E-2</v>
      </c>
      <c r="M366" s="359"/>
      <c r="N366" s="61"/>
      <c r="O366" s="61"/>
      <c r="P366" s="62"/>
      <c r="Q366" s="58"/>
      <c r="U366" s="58"/>
      <c r="V366" s="58"/>
    </row>
    <row r="367" spans="1:22" ht="33" customHeight="1">
      <c r="A367" s="372" t="s">
        <v>174</v>
      </c>
      <c r="B367" s="373"/>
      <c r="C367" s="373"/>
      <c r="D367" s="373"/>
      <c r="E367" s="374"/>
      <c r="F367" s="358">
        <v>15</v>
      </c>
      <c r="G367" s="358"/>
      <c r="H367" s="359">
        <f t="shared" si="22"/>
        <v>1.0169491525423728E-2</v>
      </c>
      <c r="I367" s="359"/>
      <c r="J367" s="358">
        <v>3</v>
      </c>
      <c r="K367" s="358"/>
      <c r="L367" s="359">
        <f t="shared" si="23"/>
        <v>1.6666666666666666E-2</v>
      </c>
      <c r="M367" s="359"/>
      <c r="N367" s="61"/>
      <c r="O367" s="61"/>
      <c r="P367" s="62"/>
      <c r="Q367" s="58"/>
      <c r="U367" s="58"/>
      <c r="V367" s="58"/>
    </row>
    <row r="368" spans="1:22">
      <c r="A368" s="360" t="s">
        <v>69</v>
      </c>
      <c r="B368" s="360"/>
      <c r="C368" s="360"/>
      <c r="D368" s="360"/>
      <c r="E368" s="360"/>
      <c r="F368" s="358">
        <v>45</v>
      </c>
      <c r="G368" s="358"/>
      <c r="H368" s="359">
        <f t="shared" si="22"/>
        <v>3.0508474576271188E-2</v>
      </c>
      <c r="I368" s="359"/>
      <c r="J368" s="358">
        <v>2</v>
      </c>
      <c r="K368" s="358"/>
      <c r="L368" s="359">
        <f t="shared" si="23"/>
        <v>1.1111111111111112E-2</v>
      </c>
      <c r="M368" s="359"/>
      <c r="N368" s="61"/>
      <c r="O368" s="61"/>
      <c r="P368" s="62"/>
      <c r="Q368" s="58"/>
      <c r="U368" s="58"/>
      <c r="V368" s="58"/>
    </row>
    <row r="369" spans="1:22" ht="21" customHeight="1">
      <c r="A369" s="360" t="s">
        <v>123</v>
      </c>
      <c r="B369" s="360"/>
      <c r="C369" s="360"/>
      <c r="D369" s="360"/>
      <c r="E369" s="360"/>
      <c r="F369" s="358">
        <v>15</v>
      </c>
      <c r="G369" s="358"/>
      <c r="H369" s="359">
        <f t="shared" si="22"/>
        <v>1.0169491525423728E-2</v>
      </c>
      <c r="I369" s="359"/>
      <c r="J369" s="358">
        <v>3</v>
      </c>
      <c r="K369" s="358"/>
      <c r="L369" s="359">
        <f t="shared" si="23"/>
        <v>1.6666666666666666E-2</v>
      </c>
      <c r="M369" s="359"/>
      <c r="N369" s="61"/>
      <c r="O369" s="61"/>
      <c r="P369" s="62"/>
      <c r="Q369" s="58"/>
      <c r="U369" s="58"/>
      <c r="V369" s="58"/>
    </row>
    <row r="370" spans="1:22" ht="23.25" customHeight="1">
      <c r="A370" s="372" t="s">
        <v>175</v>
      </c>
      <c r="B370" s="373"/>
      <c r="C370" s="373"/>
      <c r="D370" s="373"/>
      <c r="E370" s="374"/>
      <c r="F370" s="358">
        <v>15</v>
      </c>
      <c r="G370" s="358"/>
      <c r="H370" s="359">
        <f t="shared" si="22"/>
        <v>1.0169491525423728E-2</v>
      </c>
      <c r="I370" s="359"/>
      <c r="J370" s="358">
        <v>3</v>
      </c>
      <c r="K370" s="358"/>
      <c r="L370" s="359">
        <f t="shared" si="23"/>
        <v>1.6666666666666666E-2</v>
      </c>
      <c r="M370" s="359"/>
      <c r="N370" s="61"/>
      <c r="O370" s="61"/>
      <c r="P370" s="62"/>
      <c r="Q370" s="58"/>
      <c r="U370" s="58"/>
      <c r="V370" s="58"/>
    </row>
    <row r="371" spans="1:22" ht="22.5" customHeight="1">
      <c r="A371" s="372" t="s">
        <v>176</v>
      </c>
      <c r="B371" s="373"/>
      <c r="C371" s="373"/>
      <c r="D371" s="373"/>
      <c r="E371" s="374"/>
      <c r="F371" s="358">
        <v>15</v>
      </c>
      <c r="G371" s="358"/>
      <c r="H371" s="359">
        <f t="shared" si="22"/>
        <v>1.0169491525423728E-2</v>
      </c>
      <c r="I371" s="359"/>
      <c r="J371" s="358">
        <v>2</v>
      </c>
      <c r="K371" s="358"/>
      <c r="L371" s="359">
        <f t="shared" si="23"/>
        <v>1.1111111111111112E-2</v>
      </c>
      <c r="M371" s="359"/>
      <c r="N371" s="61"/>
      <c r="O371" s="61"/>
      <c r="P371" s="62"/>
      <c r="Q371" s="58"/>
      <c r="U371" s="58"/>
      <c r="V371" s="58"/>
    </row>
    <row r="372" spans="1:22">
      <c r="A372" s="360" t="s">
        <v>124</v>
      </c>
      <c r="B372" s="360"/>
      <c r="C372" s="360"/>
      <c r="D372" s="360"/>
      <c r="E372" s="360"/>
      <c r="F372" s="358">
        <v>15</v>
      </c>
      <c r="G372" s="358"/>
      <c r="H372" s="359">
        <f t="shared" si="22"/>
        <v>1.0169491525423728E-2</v>
      </c>
      <c r="I372" s="359"/>
      <c r="J372" s="358">
        <v>2</v>
      </c>
      <c r="K372" s="358"/>
      <c r="L372" s="359">
        <f t="shared" si="23"/>
        <v>1.1111111111111112E-2</v>
      </c>
      <c r="M372" s="359"/>
      <c r="N372" s="61"/>
      <c r="O372" s="61"/>
      <c r="P372" s="62"/>
      <c r="Q372" s="58"/>
      <c r="U372" s="58"/>
      <c r="V372" s="58"/>
    </row>
    <row r="373" spans="1:22">
      <c r="A373" s="360" t="s">
        <v>92</v>
      </c>
      <c r="B373" s="360"/>
      <c r="C373" s="360"/>
      <c r="D373" s="360"/>
      <c r="E373" s="360"/>
      <c r="F373" s="358">
        <v>0</v>
      </c>
      <c r="G373" s="358"/>
      <c r="H373" s="359">
        <f t="shared" si="22"/>
        <v>0</v>
      </c>
      <c r="I373" s="359"/>
      <c r="J373" s="358">
        <v>10</v>
      </c>
      <c r="K373" s="358"/>
      <c r="L373" s="359">
        <f t="shared" si="23"/>
        <v>5.5555555555555552E-2</v>
      </c>
      <c r="M373" s="359"/>
      <c r="N373" s="61"/>
      <c r="O373" s="61"/>
      <c r="P373" s="62"/>
      <c r="Q373" s="58"/>
      <c r="U373" s="58"/>
      <c r="V373" s="58"/>
    </row>
    <row r="374" spans="1:22">
      <c r="A374" s="375" t="s">
        <v>125</v>
      </c>
      <c r="B374" s="375"/>
      <c r="C374" s="375"/>
      <c r="D374" s="375"/>
      <c r="E374" s="375"/>
      <c r="F374" s="376">
        <f>SUM(F357:G373)</f>
        <v>600</v>
      </c>
      <c r="G374" s="376"/>
      <c r="H374" s="377">
        <f t="shared" si="22"/>
        <v>0.40677966101694918</v>
      </c>
      <c r="I374" s="377"/>
      <c r="J374" s="376">
        <f>SUM(J357:K373)</f>
        <v>54</v>
      </c>
      <c r="K374" s="376"/>
      <c r="L374" s="377">
        <f t="shared" si="23"/>
        <v>0.3</v>
      </c>
      <c r="M374" s="377"/>
      <c r="N374" s="63"/>
      <c r="O374" s="63"/>
      <c r="P374" s="62"/>
      <c r="Q374" s="58"/>
      <c r="U374" s="58"/>
      <c r="V374" s="58"/>
    </row>
    <row r="375" spans="1:22">
      <c r="A375" s="40"/>
      <c r="B375" s="40"/>
      <c r="C375" s="40"/>
      <c r="D375" s="40"/>
      <c r="E375" s="40"/>
      <c r="F375" s="243"/>
      <c r="G375" s="40"/>
      <c r="H375" s="40"/>
      <c r="I375" s="244"/>
      <c r="J375" s="245"/>
      <c r="K375" s="40"/>
      <c r="L375" s="40"/>
      <c r="M375" s="40"/>
      <c r="N375" s="58"/>
      <c r="O375" s="58"/>
      <c r="P375" s="64"/>
      <c r="Q375" s="58"/>
      <c r="U375" s="58"/>
      <c r="V375" s="58"/>
    </row>
    <row r="376" spans="1:22">
      <c r="A376" s="370" t="s">
        <v>126</v>
      </c>
      <c r="B376" s="370"/>
      <c r="C376" s="370"/>
      <c r="D376" s="370"/>
      <c r="E376" s="370"/>
      <c r="F376" s="361" t="s">
        <v>115</v>
      </c>
      <c r="G376" s="361"/>
      <c r="H376" s="361"/>
      <c r="I376" s="361"/>
      <c r="J376" s="361" t="s">
        <v>11</v>
      </c>
      <c r="K376" s="361"/>
      <c r="L376" s="361"/>
      <c r="M376" s="361"/>
      <c r="N376" s="57"/>
      <c r="O376" s="57"/>
      <c r="P376" s="65"/>
      <c r="Q376" s="58"/>
    </row>
    <row r="377" spans="1:22" ht="60" customHeight="1">
      <c r="A377" s="370"/>
      <c r="B377" s="370"/>
      <c r="C377" s="370"/>
      <c r="D377" s="370"/>
      <c r="E377" s="370"/>
      <c r="F377" s="364" t="s">
        <v>116</v>
      </c>
      <c r="G377" s="364"/>
      <c r="H377" s="364" t="s">
        <v>266</v>
      </c>
      <c r="I377" s="364"/>
      <c r="J377" s="365" t="s">
        <v>127</v>
      </c>
      <c r="K377" s="365"/>
      <c r="L377" s="363" t="s">
        <v>119</v>
      </c>
      <c r="M377" s="363"/>
      <c r="N377" s="57"/>
      <c r="O377" s="57"/>
      <c r="P377" s="65"/>
      <c r="Q377" s="58"/>
    </row>
    <row r="378" spans="1:22" ht="24.75" customHeight="1">
      <c r="A378" s="371" t="s">
        <v>128</v>
      </c>
      <c r="B378" s="371"/>
      <c r="C378" s="371"/>
      <c r="D378" s="371"/>
      <c r="E378" s="371"/>
      <c r="F378" s="367">
        <f>J130</f>
        <v>2995</v>
      </c>
      <c r="G378" s="367"/>
      <c r="H378" s="368">
        <f>F378/(F378+F379)</f>
        <v>0.62854144805876178</v>
      </c>
      <c r="I378" s="368"/>
      <c r="J378" s="369">
        <f>S130</f>
        <v>113.6</v>
      </c>
      <c r="K378" s="369"/>
      <c r="L378" s="368">
        <f>J378/Q130</f>
        <v>0.63111111111111107</v>
      </c>
      <c r="M378" s="368"/>
      <c r="N378" s="63"/>
      <c r="O378" s="63"/>
      <c r="P378" s="62"/>
      <c r="Q378" s="58"/>
    </row>
    <row r="379" spans="1:22" ht="36" customHeight="1">
      <c r="A379" s="366" t="s">
        <v>304</v>
      </c>
      <c r="B379" s="366"/>
      <c r="C379" s="366"/>
      <c r="D379" s="366"/>
      <c r="E379" s="366"/>
      <c r="F379" s="367">
        <f>I130+T130</f>
        <v>1770</v>
      </c>
      <c r="G379" s="367"/>
      <c r="H379" s="368">
        <f>F379/(F378+F379)</f>
        <v>0.37145855194123817</v>
      </c>
      <c r="I379" s="368"/>
      <c r="J379" s="369">
        <f>R130</f>
        <v>65.400000000000006</v>
      </c>
      <c r="K379" s="369"/>
      <c r="L379" s="368">
        <f>J379/Q130</f>
        <v>0.36333333333333334</v>
      </c>
      <c r="M379" s="368"/>
      <c r="N379" s="66"/>
      <c r="O379" s="66"/>
      <c r="P379" s="67"/>
      <c r="Q379" s="58"/>
    </row>
    <row r="382" spans="1:22" s="43" customFormat="1" ht="12.75" customHeight="1">
      <c r="A382" s="439" t="s">
        <v>129</v>
      </c>
      <c r="B382" s="439"/>
      <c r="C382" s="439"/>
      <c r="D382" s="439"/>
      <c r="E382" s="439"/>
      <c r="F382" s="42"/>
      <c r="G382" s="214"/>
      <c r="H382" s="439" t="s">
        <v>130</v>
      </c>
      <c r="I382" s="439"/>
      <c r="J382" s="439"/>
      <c r="K382" s="439"/>
      <c r="L382" s="439"/>
      <c r="M382" s="439"/>
      <c r="N382" s="439"/>
      <c r="O382" s="439"/>
      <c r="P382" s="439"/>
      <c r="Q382" s="439"/>
      <c r="R382" s="42"/>
      <c r="S382" s="215"/>
      <c r="T382" s="216"/>
    </row>
    <row r="383" spans="1:22" s="43" customFormat="1" ht="21" customHeight="1">
      <c r="A383" s="44"/>
      <c r="B383" s="44"/>
      <c r="C383" s="44"/>
      <c r="D383" s="44"/>
      <c r="E383" s="44"/>
      <c r="F383" s="42"/>
      <c r="G383" s="214"/>
      <c r="H383" s="439"/>
      <c r="I383" s="439"/>
      <c r="J383" s="439"/>
      <c r="K383" s="439"/>
      <c r="L383" s="439"/>
      <c r="M383" s="439"/>
      <c r="N383" s="439"/>
      <c r="O383" s="439"/>
      <c r="P383" s="439"/>
      <c r="Q383" s="439"/>
      <c r="R383" s="42"/>
      <c r="S383" s="215"/>
      <c r="T383" s="216"/>
    </row>
    <row r="384" spans="1:22" s="43" customFormat="1" ht="12.75" customHeight="1">
      <c r="A384" s="398" t="s">
        <v>298</v>
      </c>
      <c r="B384" s="398"/>
      <c r="C384" s="398"/>
      <c r="D384" s="398"/>
      <c r="E384" s="398"/>
      <c r="F384" s="42"/>
      <c r="G384" s="4"/>
      <c r="H384" s="398" t="s">
        <v>298</v>
      </c>
      <c r="I384" s="398"/>
      <c r="J384" s="398"/>
      <c r="K384" s="398"/>
      <c r="L384" s="398"/>
      <c r="M384" s="398"/>
      <c r="N384" s="398"/>
      <c r="O384" s="398"/>
      <c r="P384" s="398"/>
      <c r="Q384" s="398"/>
      <c r="R384" s="42"/>
      <c r="S384" s="215"/>
      <c r="T384" s="216"/>
    </row>
    <row r="385" spans="1:20" s="43" customFormat="1" ht="7.5" customHeight="1">
      <c r="A385" s="439" t="s">
        <v>131</v>
      </c>
      <c r="B385" s="439"/>
      <c r="C385" s="439"/>
      <c r="D385" s="439"/>
      <c r="E385" s="439"/>
      <c r="F385" s="42"/>
      <c r="G385" s="217"/>
      <c r="H385" s="440" t="s">
        <v>132</v>
      </c>
      <c r="I385" s="440"/>
      <c r="J385" s="440"/>
      <c r="K385" s="440"/>
      <c r="L385" s="440"/>
      <c r="M385" s="440"/>
      <c r="N385" s="440"/>
      <c r="O385" s="440"/>
      <c r="P385" s="440"/>
      <c r="Q385" s="440"/>
      <c r="R385" s="42"/>
      <c r="S385" s="215"/>
      <c r="T385" s="216"/>
    </row>
    <row r="386" spans="1:20" s="43" customFormat="1" ht="12.75" customHeight="1">
      <c r="A386" s="439" t="s">
        <v>133</v>
      </c>
      <c r="B386" s="439"/>
      <c r="C386" s="439"/>
      <c r="D386" s="439"/>
      <c r="E386" s="439"/>
      <c r="F386" s="42"/>
      <c r="G386" s="214"/>
      <c r="H386" s="441" t="s">
        <v>133</v>
      </c>
      <c r="I386" s="441"/>
      <c r="J386" s="441"/>
      <c r="K386" s="441"/>
      <c r="L386" s="441"/>
      <c r="M386" s="441"/>
      <c r="N386" s="441"/>
      <c r="O386" s="441"/>
      <c r="P386" s="441"/>
      <c r="Q386" s="441"/>
      <c r="R386" s="42"/>
      <c r="S386" s="215"/>
      <c r="T386" s="216"/>
    </row>
    <row r="387" spans="1:20" s="43" customFormat="1" ht="12.75" customHeight="1">
      <c r="A387" s="44"/>
      <c r="B387" s="44"/>
      <c r="C387" s="44"/>
      <c r="D387" s="44"/>
      <c r="E387" s="44"/>
      <c r="F387" s="44"/>
      <c r="G387" s="218"/>
      <c r="H387" s="70"/>
      <c r="I387" s="52"/>
      <c r="J387" s="70"/>
      <c r="K387" s="70"/>
      <c r="L387" s="70"/>
      <c r="M387" s="70"/>
      <c r="N387" s="68"/>
      <c r="O387" s="68"/>
      <c r="P387" s="68"/>
      <c r="Q387" s="69"/>
      <c r="R387" s="42"/>
      <c r="S387" s="215"/>
      <c r="T387" s="216"/>
    </row>
    <row r="388" spans="1:20" s="43" customFormat="1" ht="12.75" customHeight="1">
      <c r="A388" s="44"/>
      <c r="B388" s="44"/>
      <c r="C388" s="44"/>
      <c r="D388" s="44"/>
      <c r="E388" s="44"/>
      <c r="F388" s="42"/>
      <c r="G388" s="4"/>
      <c r="H388" s="68"/>
      <c r="I388" s="51"/>
      <c r="J388" s="69"/>
      <c r="K388" s="68"/>
      <c r="L388" s="68"/>
      <c r="M388" s="68"/>
      <c r="N388" s="68"/>
      <c r="O388" s="68"/>
      <c r="P388" s="68"/>
      <c r="Q388" s="69"/>
      <c r="R388" s="42"/>
      <c r="S388" s="215"/>
      <c r="T388" s="216"/>
    </row>
    <row r="389" spans="1:20" s="43" customFormat="1" ht="12.75" customHeight="1">
      <c r="A389" s="439" t="s">
        <v>134</v>
      </c>
      <c r="B389" s="439"/>
      <c r="C389" s="439"/>
      <c r="D389" s="439"/>
      <c r="E389" s="439"/>
      <c r="F389" s="42"/>
      <c r="G389" s="4"/>
      <c r="H389" s="441" t="s">
        <v>299</v>
      </c>
      <c r="I389" s="441"/>
      <c r="J389" s="441"/>
      <c r="K389" s="441"/>
      <c r="L389" s="441"/>
      <c r="M389" s="441"/>
      <c r="N389" s="441"/>
      <c r="O389" s="441"/>
      <c r="P389" s="441"/>
      <c r="Q389" s="441"/>
      <c r="R389" s="42"/>
      <c r="S389" s="215"/>
      <c r="T389" s="216"/>
    </row>
    <row r="390" spans="1:20" s="43" customFormat="1" ht="18.75" customHeight="1">
      <c r="A390" s="44"/>
      <c r="B390" s="44"/>
      <c r="C390" s="44"/>
      <c r="D390" s="44"/>
      <c r="E390" s="44"/>
      <c r="F390" s="42"/>
      <c r="G390" s="4"/>
      <c r="H390" s="68"/>
      <c r="I390" s="51"/>
      <c r="J390" s="69"/>
      <c r="K390" s="68"/>
      <c r="L390" s="68"/>
      <c r="M390" s="68"/>
      <c r="N390" s="68"/>
      <c r="O390" s="68"/>
      <c r="P390" s="68"/>
      <c r="Q390" s="69"/>
      <c r="R390" s="42"/>
      <c r="S390" s="215"/>
      <c r="T390" s="216"/>
    </row>
    <row r="391" spans="1:20" s="43" customFormat="1" ht="12.75" customHeight="1">
      <c r="A391" s="398" t="s">
        <v>300</v>
      </c>
      <c r="B391" s="398"/>
      <c r="C391" s="398"/>
      <c r="D391" s="398"/>
      <c r="E391" s="398"/>
      <c r="F391" s="42"/>
      <c r="G391" s="4"/>
      <c r="H391" s="398" t="s">
        <v>301</v>
      </c>
      <c r="I391" s="398"/>
      <c r="J391" s="398"/>
      <c r="K391" s="398"/>
      <c r="L391" s="398"/>
      <c r="M391" s="398"/>
      <c r="N391" s="398"/>
      <c r="O391" s="398"/>
      <c r="P391" s="398"/>
      <c r="Q391" s="398"/>
      <c r="R391" s="42"/>
      <c r="S391" s="215"/>
      <c r="T391" s="216"/>
    </row>
    <row r="392" spans="1:20" s="43" customFormat="1" ht="7.5" customHeight="1">
      <c r="A392" s="439" t="s">
        <v>135</v>
      </c>
      <c r="B392" s="439"/>
      <c r="C392" s="439"/>
      <c r="D392" s="439"/>
      <c r="E392" s="439"/>
      <c r="F392" s="42"/>
      <c r="G392" s="217"/>
      <c r="H392" s="440" t="s">
        <v>132</v>
      </c>
      <c r="I392" s="440"/>
      <c r="J392" s="440"/>
      <c r="K392" s="440"/>
      <c r="L392" s="440"/>
      <c r="M392" s="440"/>
      <c r="N392" s="440"/>
      <c r="O392" s="440"/>
      <c r="P392" s="440"/>
      <c r="Q392" s="440"/>
      <c r="R392" s="42"/>
      <c r="S392" s="215"/>
      <c r="T392" s="216"/>
    </row>
    <row r="393" spans="1:20" s="43" customFormat="1" ht="12.75" customHeight="1">
      <c r="A393" s="439" t="s">
        <v>133</v>
      </c>
      <c r="B393" s="439"/>
      <c r="C393" s="439"/>
      <c r="D393" s="439"/>
      <c r="E393" s="439"/>
      <c r="F393" s="42"/>
      <c r="G393" s="214"/>
      <c r="H393" s="441" t="s">
        <v>133</v>
      </c>
      <c r="I393" s="441"/>
      <c r="J393" s="441"/>
      <c r="K393" s="441"/>
      <c r="L393" s="441"/>
      <c r="M393" s="441"/>
      <c r="N393" s="441"/>
      <c r="O393" s="441"/>
      <c r="P393" s="441"/>
      <c r="Q393" s="441"/>
      <c r="R393" s="42"/>
      <c r="S393" s="215"/>
      <c r="T393" s="216"/>
    </row>
    <row r="394" spans="1:20" s="43" customFormat="1" ht="12.75" customHeight="1">
      <c r="A394" s="219"/>
      <c r="B394" s="219"/>
      <c r="C394" s="219"/>
      <c r="D394" s="219"/>
      <c r="E394" s="219"/>
      <c r="F394" s="42"/>
      <c r="G394" s="4"/>
      <c r="H394" s="68"/>
      <c r="I394" s="51"/>
      <c r="J394" s="69"/>
      <c r="K394" s="68"/>
      <c r="L394" s="68"/>
      <c r="M394" s="68"/>
      <c r="N394" s="68"/>
      <c r="O394" s="68"/>
      <c r="P394" s="68"/>
      <c r="Q394" s="69"/>
      <c r="R394" s="42"/>
      <c r="S394" s="215"/>
      <c r="T394" s="216"/>
    </row>
    <row r="395" spans="1:20" s="43" customFormat="1" ht="12.75" customHeight="1">
      <c r="A395" s="442"/>
      <c r="B395" s="442"/>
      <c r="C395" s="442"/>
      <c r="D395" s="442"/>
      <c r="E395" s="442"/>
      <c r="F395" s="442"/>
      <c r="G395" s="442"/>
      <c r="H395" s="442"/>
      <c r="I395" s="442"/>
      <c r="J395" s="442"/>
      <c r="K395" s="442"/>
      <c r="L395" s="442"/>
      <c r="M395" s="442"/>
      <c r="N395" s="442"/>
      <c r="O395" s="442"/>
      <c r="P395" s="442"/>
      <c r="Q395" s="442"/>
      <c r="R395" s="442"/>
      <c r="S395" s="442"/>
      <c r="T395" s="220"/>
    </row>
    <row r="396" spans="1:20" s="43" customFormat="1" ht="12.75" customHeight="1">
      <c r="A396" s="215"/>
      <c r="B396" s="215"/>
      <c r="C396" s="215"/>
      <c r="D396" s="215"/>
      <c r="E396" s="215"/>
      <c r="F396" s="215"/>
      <c r="G396" s="4"/>
      <c r="H396" s="215"/>
      <c r="I396" s="215"/>
      <c r="J396" s="215"/>
      <c r="K396" s="215"/>
      <c r="L396" s="215"/>
      <c r="M396" s="215"/>
      <c r="N396" s="215"/>
      <c r="O396" s="215"/>
      <c r="P396" s="215"/>
      <c r="Q396" s="215"/>
      <c r="R396" s="215"/>
      <c r="S396" s="215"/>
      <c r="T396" s="216"/>
    </row>
    <row r="397" spans="1:20" s="43" customFormat="1" ht="12.75" customHeight="1">
      <c r="A397" s="443" t="s">
        <v>302</v>
      </c>
      <c r="B397" s="443"/>
      <c r="C397" s="443"/>
      <c r="D397" s="443"/>
      <c r="E397" s="443"/>
      <c r="F397" s="443"/>
      <c r="G397" s="443"/>
      <c r="H397" s="443"/>
      <c r="I397" s="443"/>
      <c r="J397" s="443"/>
      <c r="K397" s="443"/>
      <c r="L397" s="443"/>
      <c r="M397" s="443"/>
      <c r="N397" s="443"/>
      <c r="O397" s="443"/>
      <c r="P397" s="443"/>
      <c r="Q397" s="443"/>
      <c r="R397" s="443"/>
      <c r="S397" s="443"/>
      <c r="T397" s="443"/>
    </row>
    <row r="398" spans="1:20" s="43" customFormat="1" ht="12.75" customHeight="1">
      <c r="A398" s="443"/>
      <c r="B398" s="443"/>
      <c r="C398" s="443"/>
      <c r="D398" s="443"/>
      <c r="E398" s="443"/>
      <c r="F398" s="443"/>
      <c r="G398" s="443"/>
      <c r="H398" s="443"/>
      <c r="I398" s="443"/>
      <c r="J398" s="443"/>
      <c r="K398" s="443"/>
      <c r="L398" s="443"/>
      <c r="M398" s="443"/>
      <c r="N398" s="443"/>
      <c r="O398" s="443"/>
      <c r="P398" s="443"/>
      <c r="Q398" s="443"/>
      <c r="R398" s="443"/>
      <c r="S398" s="443"/>
      <c r="T398" s="443"/>
    </row>
    <row r="399" spans="1:20" s="43" customFormat="1" ht="12.75" customHeight="1">
      <c r="A399" s="443"/>
      <c r="B399" s="443"/>
      <c r="C399" s="443"/>
      <c r="D399" s="443"/>
      <c r="E399" s="443"/>
      <c r="F399" s="443"/>
      <c r="G399" s="443"/>
      <c r="H399" s="443"/>
      <c r="I399" s="443"/>
      <c r="J399" s="443"/>
      <c r="K399" s="443"/>
      <c r="L399" s="443"/>
      <c r="M399" s="443"/>
      <c r="N399" s="443"/>
      <c r="O399" s="443"/>
      <c r="P399" s="443"/>
      <c r="Q399" s="443"/>
      <c r="R399" s="443"/>
      <c r="S399" s="443"/>
      <c r="T399" s="443"/>
    </row>
    <row r="400" spans="1:20" s="43" customFormat="1" ht="35.25" customHeight="1">
      <c r="A400" s="443"/>
      <c r="B400" s="443"/>
      <c r="C400" s="443"/>
      <c r="D400" s="443"/>
      <c r="E400" s="443"/>
      <c r="F400" s="443"/>
      <c r="G400" s="443"/>
      <c r="H400" s="443"/>
      <c r="I400" s="443"/>
      <c r="J400" s="443"/>
      <c r="K400" s="443"/>
      <c r="L400" s="443"/>
      <c r="M400" s="443"/>
      <c r="N400" s="443"/>
      <c r="O400" s="443"/>
      <c r="P400" s="443"/>
      <c r="Q400" s="443"/>
      <c r="R400" s="443"/>
      <c r="S400" s="443"/>
      <c r="T400" s="443"/>
    </row>
    <row r="401" spans="1:20" s="43" customFormat="1" ht="12.75" customHeight="1">
      <c r="A401" s="221"/>
      <c r="B401" s="221"/>
      <c r="C401" s="221"/>
      <c r="D401" s="221"/>
      <c r="E401" s="221"/>
      <c r="F401" s="221"/>
      <c r="G401" s="222"/>
      <c r="H401" s="221"/>
      <c r="I401" s="221"/>
      <c r="J401" s="221"/>
      <c r="K401" s="221"/>
      <c r="L401" s="221"/>
      <c r="M401" s="221"/>
      <c r="N401" s="221"/>
      <c r="O401" s="221"/>
      <c r="P401" s="221"/>
      <c r="Q401" s="221"/>
      <c r="R401" s="221"/>
      <c r="S401" s="221"/>
      <c r="T401" s="216"/>
    </row>
    <row r="402" spans="1:20" s="43" customFormat="1" ht="12.75" customHeight="1">
      <c r="A402" s="443" t="s">
        <v>303</v>
      </c>
      <c r="B402" s="443"/>
      <c r="C402" s="443"/>
      <c r="D402" s="443"/>
      <c r="E402" s="443"/>
      <c r="F402" s="443"/>
      <c r="G402" s="443"/>
      <c r="H402" s="443"/>
      <c r="I402" s="443"/>
      <c r="J402" s="443"/>
      <c r="K402" s="443"/>
      <c r="L402" s="443"/>
      <c r="M402" s="443"/>
      <c r="N402" s="443"/>
      <c r="O402" s="443"/>
      <c r="P402" s="443"/>
      <c r="Q402" s="443"/>
      <c r="R402" s="443"/>
      <c r="S402" s="443"/>
      <c r="T402" s="443"/>
    </row>
    <row r="403" spans="1:20" s="43" customFormat="1" ht="12.75" customHeight="1">
      <c r="A403" s="443"/>
      <c r="B403" s="443"/>
      <c r="C403" s="443"/>
      <c r="D403" s="443"/>
      <c r="E403" s="443"/>
      <c r="F403" s="443"/>
      <c r="G403" s="443"/>
      <c r="H403" s="443"/>
      <c r="I403" s="443"/>
      <c r="J403" s="443"/>
      <c r="K403" s="443"/>
      <c r="L403" s="443"/>
      <c r="M403" s="443"/>
      <c r="N403" s="443"/>
      <c r="O403" s="443"/>
      <c r="P403" s="443"/>
      <c r="Q403" s="443"/>
      <c r="R403" s="443"/>
      <c r="S403" s="443"/>
      <c r="T403" s="443"/>
    </row>
  </sheetData>
  <mergeCells count="916">
    <mergeCell ref="A382:E382"/>
    <mergeCell ref="H382:Q382"/>
    <mergeCell ref="L203:L204"/>
    <mergeCell ref="K199:O199"/>
    <mergeCell ref="H199:J199"/>
    <mergeCell ref="D198:D200"/>
    <mergeCell ref="A392:E392"/>
    <mergeCell ref="H392:Q392"/>
    <mergeCell ref="A393:E393"/>
    <mergeCell ref="H393:Q393"/>
    <mergeCell ref="A395:S395"/>
    <mergeCell ref="A397:T400"/>
    <mergeCell ref="A402:T403"/>
    <mergeCell ref="H383:Q383"/>
    <mergeCell ref="A384:E384"/>
    <mergeCell ref="H384:Q384"/>
    <mergeCell ref="A385:E385"/>
    <mergeCell ref="H385:Q385"/>
    <mergeCell ref="A386:E386"/>
    <mergeCell ref="H386:Q386"/>
    <mergeCell ref="A389:E389"/>
    <mergeCell ref="H389:Q389"/>
    <mergeCell ref="A391:E391"/>
    <mergeCell ref="A317:A318"/>
    <mergeCell ref="B317:B318"/>
    <mergeCell ref="A323:A325"/>
    <mergeCell ref="B323:B325"/>
    <mergeCell ref="A326:A327"/>
    <mergeCell ref="D253:D255"/>
    <mergeCell ref="A238:A239"/>
    <mergeCell ref="B265:B270"/>
    <mergeCell ref="E246:E247"/>
    <mergeCell ref="B256:B257"/>
    <mergeCell ref="B253:B255"/>
    <mergeCell ref="A253:A255"/>
    <mergeCell ref="A269:A270"/>
    <mergeCell ref="A262:A264"/>
    <mergeCell ref="B262:B264"/>
    <mergeCell ref="P96:P97"/>
    <mergeCell ref="E102:E103"/>
    <mergeCell ref="P148:S148"/>
    <mergeCell ref="P149:P150"/>
    <mergeCell ref="A7:T7"/>
    <mergeCell ref="A8:T8"/>
    <mergeCell ref="A9:T9"/>
    <mergeCell ref="A10:T10"/>
    <mergeCell ref="A11:T11"/>
    <mergeCell ref="A12:T12"/>
    <mergeCell ref="A13:T13"/>
    <mergeCell ref="A14:T14"/>
    <mergeCell ref="K60:K61"/>
    <mergeCell ref="T17:T20"/>
    <mergeCell ref="F62:F63"/>
    <mergeCell ref="C72:G72"/>
    <mergeCell ref="C92:G92"/>
    <mergeCell ref="P86:P87"/>
    <mergeCell ref="E98:E99"/>
    <mergeCell ref="H102:H103"/>
    <mergeCell ref="A140:T140"/>
    <mergeCell ref="K108:K109"/>
    <mergeCell ref="H120:H121"/>
    <mergeCell ref="L108:L109"/>
    <mergeCell ref="O108:O109"/>
    <mergeCell ref="P98:P99"/>
    <mergeCell ref="M120:M121"/>
    <mergeCell ref="N120:N121"/>
    <mergeCell ref="K120:K121"/>
    <mergeCell ref="H98:H99"/>
    <mergeCell ref="P102:P103"/>
    <mergeCell ref="P118:P119"/>
    <mergeCell ref="H118:H119"/>
    <mergeCell ref="H17:O17"/>
    <mergeCell ref="P17:S17"/>
    <mergeCell ref="H18:J19"/>
    <mergeCell ref="K18:O18"/>
    <mergeCell ref="P18:P20"/>
    <mergeCell ref="Q18:Q20"/>
    <mergeCell ref="R18:S19"/>
    <mergeCell ref="K19:N19"/>
    <mergeCell ref="O19:O20"/>
    <mergeCell ref="A17:A20"/>
    <mergeCell ref="B17:B20"/>
    <mergeCell ref="C17:C20"/>
    <mergeCell ref="D17:D20"/>
    <mergeCell ref="E17:E20"/>
    <mergeCell ref="F17:F20"/>
    <mergeCell ref="G17:G20"/>
    <mergeCell ref="A16:T16"/>
    <mergeCell ref="I124:I125"/>
    <mergeCell ref="J124:J125"/>
    <mergeCell ref="L124:L125"/>
    <mergeCell ref="O124:O125"/>
    <mergeCell ref="K124:K125"/>
    <mergeCell ref="M124:M125"/>
    <mergeCell ref="N124:N125"/>
    <mergeCell ref="E51:E52"/>
    <mergeCell ref="F51:F52"/>
    <mergeCell ref="H51:H52"/>
    <mergeCell ref="A24:A25"/>
    <mergeCell ref="E24:E25"/>
    <mergeCell ref="A36:A37"/>
    <mergeCell ref="P83:P84"/>
    <mergeCell ref="H62:H63"/>
    <mergeCell ref="H67:H68"/>
    <mergeCell ref="R184:S184"/>
    <mergeCell ref="P276:P277"/>
    <mergeCell ref="E314:E316"/>
    <mergeCell ref="F314:F316"/>
    <mergeCell ref="G314:G316"/>
    <mergeCell ref="H314:O314"/>
    <mergeCell ref="F267:F268"/>
    <mergeCell ref="H267:H268"/>
    <mergeCell ref="P267:P268"/>
    <mergeCell ref="E287:E289"/>
    <mergeCell ref="A196:T196"/>
    <mergeCell ref="A311:G311"/>
    <mergeCell ref="E298:E299"/>
    <mergeCell ref="F298:F299"/>
    <mergeCell ref="A298:A299"/>
    <mergeCell ref="D183:D185"/>
    <mergeCell ref="E183:E185"/>
    <mergeCell ref="P183:S183"/>
    <mergeCell ref="P184:P185"/>
    <mergeCell ref="A314:A316"/>
    <mergeCell ref="B314:B316"/>
    <mergeCell ref="A186:A187"/>
    <mergeCell ref="B240:B248"/>
    <mergeCell ref="C253:C255"/>
    <mergeCell ref="Q184:Q185"/>
    <mergeCell ref="E148:E150"/>
    <mergeCell ref="B297:B304"/>
    <mergeCell ref="H294:O294"/>
    <mergeCell ref="H295:J295"/>
    <mergeCell ref="K295:O295"/>
    <mergeCell ref="K288:O288"/>
    <mergeCell ref="P288:P289"/>
    <mergeCell ref="Q288:Q289"/>
    <mergeCell ref="F287:F289"/>
    <mergeCell ref="P188:P189"/>
    <mergeCell ref="J203:J204"/>
    <mergeCell ref="E244:E245"/>
    <mergeCell ref="C262:C264"/>
    <mergeCell ref="D262:D264"/>
    <mergeCell ref="E262:E264"/>
    <mergeCell ref="F262:F264"/>
    <mergeCell ref="C183:C185"/>
    <mergeCell ref="B209:B211"/>
    <mergeCell ref="H198:O198"/>
    <mergeCell ref="P198:S198"/>
    <mergeCell ref="Q199:Q200"/>
    <mergeCell ref="G253:G255"/>
    <mergeCell ref="F253:F255"/>
    <mergeCell ref="D294:D296"/>
    <mergeCell ref="E294:E296"/>
    <mergeCell ref="F294:F296"/>
    <mergeCell ref="G294:G296"/>
    <mergeCell ref="E190:E191"/>
    <mergeCell ref="H210:J210"/>
    <mergeCell ref="H190:H191"/>
    <mergeCell ref="B186:B193"/>
    <mergeCell ref="E186:E187"/>
    <mergeCell ref="F186:F187"/>
    <mergeCell ref="F190:F191"/>
    <mergeCell ref="G275:G277"/>
    <mergeCell ref="H275:O275"/>
    <mergeCell ref="C209:C211"/>
    <mergeCell ref="H276:J276"/>
    <mergeCell ref="B212:B213"/>
    <mergeCell ref="A34:A35"/>
    <mergeCell ref="E34:E35"/>
    <mergeCell ref="A26:A27"/>
    <mergeCell ref="E26:E27"/>
    <mergeCell ref="F34:F35"/>
    <mergeCell ref="H34:H35"/>
    <mergeCell ref="P34:P35"/>
    <mergeCell ref="E53:E54"/>
    <mergeCell ref="F53:F54"/>
    <mergeCell ref="H42:H43"/>
    <mergeCell ref="P53:P54"/>
    <mergeCell ref="H53:H54"/>
    <mergeCell ref="P51:P52"/>
    <mergeCell ref="P42:P43"/>
    <mergeCell ref="C49:G49"/>
    <mergeCell ref="A50:G50"/>
    <mergeCell ref="F42:F43"/>
    <mergeCell ref="A53:A54"/>
    <mergeCell ref="B21:B49"/>
    <mergeCell ref="A22:A23"/>
    <mergeCell ref="E22:E23"/>
    <mergeCell ref="F22:F23"/>
    <mergeCell ref="A42:A43"/>
    <mergeCell ref="E42:E43"/>
    <mergeCell ref="A38:A39"/>
    <mergeCell ref="E38:E39"/>
    <mergeCell ref="H38:H39"/>
    <mergeCell ref="A44:A45"/>
    <mergeCell ref="E44:E45"/>
    <mergeCell ref="F44:F45"/>
    <mergeCell ref="H44:H45"/>
    <mergeCell ref="E36:E37"/>
    <mergeCell ref="F36:F37"/>
    <mergeCell ref="H36:H37"/>
    <mergeCell ref="F38:F39"/>
    <mergeCell ref="H22:H23"/>
    <mergeCell ref="F26:F27"/>
    <mergeCell ref="H26:H27"/>
    <mergeCell ref="A28:A29"/>
    <mergeCell ref="E28:E29"/>
    <mergeCell ref="F28:F29"/>
    <mergeCell ref="H28:H29"/>
    <mergeCell ref="S124:S125"/>
    <mergeCell ref="A151:A152"/>
    <mergeCell ref="B151:B152"/>
    <mergeCell ref="E151:E152"/>
    <mergeCell ref="F148:F150"/>
    <mergeCell ref="G148:G150"/>
    <mergeCell ref="H148:O148"/>
    <mergeCell ref="H149:J149"/>
    <mergeCell ref="K149:O149"/>
    <mergeCell ref="F24:F25"/>
    <mergeCell ref="H24:H25"/>
    <mergeCell ref="P24:P25"/>
    <mergeCell ref="P38:P39"/>
    <mergeCell ref="P44:P45"/>
    <mergeCell ref="H58:H59"/>
    <mergeCell ref="P36:P37"/>
    <mergeCell ref="P26:P27"/>
    <mergeCell ref="P28:P29"/>
    <mergeCell ref="C33:G33"/>
    <mergeCell ref="E58:E59"/>
    <mergeCell ref="F58:F59"/>
    <mergeCell ref="H391:Q391"/>
    <mergeCell ref="P314:S314"/>
    <mergeCell ref="H315:J315"/>
    <mergeCell ref="H326:H327"/>
    <mergeCell ref="H323:O323"/>
    <mergeCell ref="R338:R339"/>
    <mergeCell ref="O338:O339"/>
    <mergeCell ref="P338:P339"/>
    <mergeCell ref="N338:N339"/>
    <mergeCell ref="I334:I335"/>
    <mergeCell ref="J334:J335"/>
    <mergeCell ref="C314:C316"/>
    <mergeCell ref="P317:P318"/>
    <mergeCell ref="E317:E318"/>
    <mergeCell ref="C323:C325"/>
    <mergeCell ref="D323:D325"/>
    <mergeCell ref="F326:F327"/>
    <mergeCell ref="F151:F152"/>
    <mergeCell ref="C294:C296"/>
    <mergeCell ref="H100:H101"/>
    <mergeCell ref="B287:B289"/>
    <mergeCell ref="K162:O162"/>
    <mergeCell ref="P162:P163"/>
    <mergeCell ref="Q162:Q163"/>
    <mergeCell ref="P238:P239"/>
    <mergeCell ref="P186:P187"/>
    <mergeCell ref="P190:P191"/>
    <mergeCell ref="K210:O210"/>
    <mergeCell ref="C198:C200"/>
    <mergeCell ref="B198:B200"/>
    <mergeCell ref="F188:F189"/>
    <mergeCell ref="H188:H189"/>
    <mergeCell ref="E209:E211"/>
    <mergeCell ref="F209:F211"/>
    <mergeCell ref="G262:G264"/>
    <mergeCell ref="F246:F247"/>
    <mergeCell ref="E253:E255"/>
    <mergeCell ref="H287:O287"/>
    <mergeCell ref="G230:G232"/>
    <mergeCell ref="H230:O230"/>
    <mergeCell ref="G183:G185"/>
    <mergeCell ref="H183:O183"/>
    <mergeCell ref="H184:J184"/>
    <mergeCell ref="K184:O184"/>
    <mergeCell ref="P22:P23"/>
    <mergeCell ref="Q113:Q114"/>
    <mergeCell ref="S113:S114"/>
    <mergeCell ref="L113:L114"/>
    <mergeCell ref="J113:J114"/>
    <mergeCell ref="R113:R114"/>
    <mergeCell ref="G113:G114"/>
    <mergeCell ref="K113:K114"/>
    <mergeCell ref="M113:M114"/>
    <mergeCell ref="R108:R109"/>
    <mergeCell ref="G108:G109"/>
    <mergeCell ref="H108:H109"/>
    <mergeCell ref="I108:I109"/>
    <mergeCell ref="J108:J109"/>
    <mergeCell ref="P113:P114"/>
    <mergeCell ref="S108:S109"/>
    <mergeCell ref="O113:O114"/>
    <mergeCell ref="P58:P59"/>
    <mergeCell ref="P60:P61"/>
    <mergeCell ref="P67:P68"/>
    <mergeCell ref="P62:P63"/>
    <mergeCell ref="P74:P75"/>
    <mergeCell ref="H74:H75"/>
    <mergeCell ref="H86:H87"/>
    <mergeCell ref="B183:B185"/>
    <mergeCell ref="H186:H187"/>
    <mergeCell ref="A188:A189"/>
    <mergeCell ref="E188:E189"/>
    <mergeCell ref="K219:O219"/>
    <mergeCell ref="C218:C220"/>
    <mergeCell ref="E236:E237"/>
    <mergeCell ref="O120:O121"/>
    <mergeCell ref="P120:P121"/>
    <mergeCell ref="P173:P174"/>
    <mergeCell ref="H153:H154"/>
    <mergeCell ref="I120:I121"/>
    <mergeCell ref="J120:J121"/>
    <mergeCell ref="C148:C150"/>
    <mergeCell ref="D148:D150"/>
    <mergeCell ref="H151:H152"/>
    <mergeCell ref="E155:E156"/>
    <mergeCell ref="F155:F156"/>
    <mergeCell ref="F183:F185"/>
    <mergeCell ref="A236:A237"/>
    <mergeCell ref="F230:F232"/>
    <mergeCell ref="G209:G211"/>
    <mergeCell ref="H209:O209"/>
    <mergeCell ref="E218:E220"/>
    <mergeCell ref="F218:F220"/>
    <mergeCell ref="A218:A220"/>
    <mergeCell ref="Q203:Q204"/>
    <mergeCell ref="P219:P220"/>
    <mergeCell ref="H218:O218"/>
    <mergeCell ref="G218:G220"/>
    <mergeCell ref="P254:P255"/>
    <mergeCell ref="H263:J263"/>
    <mergeCell ref="K263:O263"/>
    <mergeCell ref="P263:P264"/>
    <mergeCell ref="A275:A277"/>
    <mergeCell ref="H269:H270"/>
    <mergeCell ref="P265:P266"/>
    <mergeCell ref="P275:S275"/>
    <mergeCell ref="C275:C277"/>
    <mergeCell ref="K276:O276"/>
    <mergeCell ref="A267:A268"/>
    <mergeCell ref="E275:E277"/>
    <mergeCell ref="F275:F277"/>
    <mergeCell ref="R276:S276"/>
    <mergeCell ref="H265:H266"/>
    <mergeCell ref="A258:G258"/>
    <mergeCell ref="A260:T260"/>
    <mergeCell ref="A261:T261"/>
    <mergeCell ref="T262:T264"/>
    <mergeCell ref="A271:G271"/>
    <mergeCell ref="A273:T273"/>
    <mergeCell ref="A274:T274"/>
    <mergeCell ref="P269:P270"/>
    <mergeCell ref="Q254:Q255"/>
    <mergeCell ref="B233:B235"/>
    <mergeCell ref="E230:E232"/>
    <mergeCell ref="H242:H243"/>
    <mergeCell ref="F244:F245"/>
    <mergeCell ref="A240:A241"/>
    <mergeCell ref="H262:O262"/>
    <mergeCell ref="P253:S253"/>
    <mergeCell ref="H253:O253"/>
    <mergeCell ref="P262:S262"/>
    <mergeCell ref="H236:H237"/>
    <mergeCell ref="P236:P237"/>
    <mergeCell ref="A249:G249"/>
    <mergeCell ref="A251:T251"/>
    <mergeCell ref="A252:T252"/>
    <mergeCell ref="T253:T255"/>
    <mergeCell ref="R254:S254"/>
    <mergeCell ref="Q231:Q232"/>
    <mergeCell ref="R231:S231"/>
    <mergeCell ref="P246:P247"/>
    <mergeCell ref="A246:A247"/>
    <mergeCell ref="P244:P245"/>
    <mergeCell ref="H254:J254"/>
    <mergeCell ref="K254:O254"/>
    <mergeCell ref="L338:L339"/>
    <mergeCell ref="G345:G347"/>
    <mergeCell ref="H345:O345"/>
    <mergeCell ref="K340:K341"/>
    <mergeCell ref="M340:M341"/>
    <mergeCell ref="D345:D347"/>
    <mergeCell ref="E345:E347"/>
    <mergeCell ref="B332:B341"/>
    <mergeCell ref="I332:I333"/>
    <mergeCell ref="L332:L333"/>
    <mergeCell ref="O332:O333"/>
    <mergeCell ref="G334:G335"/>
    <mergeCell ref="H334:H335"/>
    <mergeCell ref="O336:O337"/>
    <mergeCell ref="K338:K339"/>
    <mergeCell ref="C345:C347"/>
    <mergeCell ref="A342:G342"/>
    <mergeCell ref="I340:I341"/>
    <mergeCell ref="J340:J341"/>
    <mergeCell ref="L340:L341"/>
    <mergeCell ref="O340:O341"/>
    <mergeCell ref="N340:N341"/>
    <mergeCell ref="A361:E361"/>
    <mergeCell ref="F361:G361"/>
    <mergeCell ref="A359:E359"/>
    <mergeCell ref="F359:G359"/>
    <mergeCell ref="H359:I359"/>
    <mergeCell ref="J359:K359"/>
    <mergeCell ref="L359:M359"/>
    <mergeCell ref="A358:E358"/>
    <mergeCell ref="F358:G358"/>
    <mergeCell ref="H358:I358"/>
    <mergeCell ref="J358:K358"/>
    <mergeCell ref="L358:M358"/>
    <mergeCell ref="H361:I361"/>
    <mergeCell ref="L361:M361"/>
    <mergeCell ref="J361:K361"/>
    <mergeCell ref="A360:E360"/>
    <mergeCell ref="F360:G360"/>
    <mergeCell ref="H360:I360"/>
    <mergeCell ref="J360:K360"/>
    <mergeCell ref="L360:M360"/>
    <mergeCell ref="L362:M362"/>
    <mergeCell ref="A362:E362"/>
    <mergeCell ref="F362:G362"/>
    <mergeCell ref="H362:I362"/>
    <mergeCell ref="J362:K362"/>
    <mergeCell ref="A365:E365"/>
    <mergeCell ref="F365:G365"/>
    <mergeCell ref="H365:I365"/>
    <mergeCell ref="J365:K365"/>
    <mergeCell ref="L365:M365"/>
    <mergeCell ref="A363:E363"/>
    <mergeCell ref="F363:G363"/>
    <mergeCell ref="H363:I363"/>
    <mergeCell ref="J363:K363"/>
    <mergeCell ref="L363:M363"/>
    <mergeCell ref="A364:E364"/>
    <mergeCell ref="F364:G364"/>
    <mergeCell ref="H364:I364"/>
    <mergeCell ref="J364:K364"/>
    <mergeCell ref="L364:M364"/>
    <mergeCell ref="A366:E366"/>
    <mergeCell ref="F366:G366"/>
    <mergeCell ref="H366:I366"/>
    <mergeCell ref="J366:K366"/>
    <mergeCell ref="L366:M366"/>
    <mergeCell ref="A367:E367"/>
    <mergeCell ref="F367:G367"/>
    <mergeCell ref="H367:I367"/>
    <mergeCell ref="J367:K367"/>
    <mergeCell ref="L367:M367"/>
    <mergeCell ref="A368:E368"/>
    <mergeCell ref="F368:G368"/>
    <mergeCell ref="H368:I368"/>
    <mergeCell ref="J368:K368"/>
    <mergeCell ref="L368:M368"/>
    <mergeCell ref="A369:E369"/>
    <mergeCell ref="F369:G369"/>
    <mergeCell ref="H369:I369"/>
    <mergeCell ref="J369:K369"/>
    <mergeCell ref="L369:M369"/>
    <mergeCell ref="A378:E378"/>
    <mergeCell ref="A372:E372"/>
    <mergeCell ref="F372:G372"/>
    <mergeCell ref="A370:E370"/>
    <mergeCell ref="F370:G370"/>
    <mergeCell ref="H370:I370"/>
    <mergeCell ref="J370:K370"/>
    <mergeCell ref="L370:M370"/>
    <mergeCell ref="A371:E371"/>
    <mergeCell ref="F371:G371"/>
    <mergeCell ref="H371:I371"/>
    <mergeCell ref="J371:K371"/>
    <mergeCell ref="L371:M371"/>
    <mergeCell ref="F373:G373"/>
    <mergeCell ref="H373:I373"/>
    <mergeCell ref="J373:K373"/>
    <mergeCell ref="L373:M373"/>
    <mergeCell ref="A374:E374"/>
    <mergeCell ref="F374:G374"/>
    <mergeCell ref="H374:I374"/>
    <mergeCell ref="J374:K374"/>
    <mergeCell ref="L374:M374"/>
    <mergeCell ref="J355:M355"/>
    <mergeCell ref="F356:G356"/>
    <mergeCell ref="H356:I356"/>
    <mergeCell ref="J356:K356"/>
    <mergeCell ref="A379:E379"/>
    <mergeCell ref="F379:G379"/>
    <mergeCell ref="H379:I379"/>
    <mergeCell ref="J379:K379"/>
    <mergeCell ref="A376:E377"/>
    <mergeCell ref="L379:M379"/>
    <mergeCell ref="F376:I376"/>
    <mergeCell ref="J376:M376"/>
    <mergeCell ref="F377:G377"/>
    <mergeCell ref="H377:I377"/>
    <mergeCell ref="J377:K377"/>
    <mergeCell ref="L377:M377"/>
    <mergeCell ref="J378:K378"/>
    <mergeCell ref="F378:G378"/>
    <mergeCell ref="H378:I378"/>
    <mergeCell ref="H372:I372"/>
    <mergeCell ref="J372:K372"/>
    <mergeCell ref="L372:M372"/>
    <mergeCell ref="L378:M378"/>
    <mergeCell ref="A373:E373"/>
    <mergeCell ref="P221:P222"/>
    <mergeCell ref="A294:A296"/>
    <mergeCell ref="R263:S263"/>
    <mergeCell ref="F357:G357"/>
    <mergeCell ref="H357:I357"/>
    <mergeCell ref="J357:K357"/>
    <mergeCell ref="L357:M357"/>
    <mergeCell ref="F345:F347"/>
    <mergeCell ref="A345:A347"/>
    <mergeCell ref="B345:B347"/>
    <mergeCell ref="P345:S345"/>
    <mergeCell ref="H346:J346"/>
    <mergeCell ref="K346:O346"/>
    <mergeCell ref="P346:P347"/>
    <mergeCell ref="Q346:Q347"/>
    <mergeCell ref="R346:S346"/>
    <mergeCell ref="A357:E357"/>
    <mergeCell ref="A355:E356"/>
    <mergeCell ref="F355:I355"/>
    <mergeCell ref="A348:A350"/>
    <mergeCell ref="B349:B351"/>
    <mergeCell ref="L356:M356"/>
    <mergeCell ref="A328:A329"/>
    <mergeCell ref="P242:P243"/>
    <mergeCell ref="P287:S287"/>
    <mergeCell ref="H288:J288"/>
    <mergeCell ref="C287:C289"/>
    <mergeCell ref="D287:D289"/>
    <mergeCell ref="E269:E270"/>
    <mergeCell ref="F269:F270"/>
    <mergeCell ref="E328:E329"/>
    <mergeCell ref="F328:F329"/>
    <mergeCell ref="H328:H329"/>
    <mergeCell ref="F300:F301"/>
    <mergeCell ref="R288:S288"/>
    <mergeCell ref="Q295:Q296"/>
    <mergeCell ref="R295:S295"/>
    <mergeCell ref="P324:P325"/>
    <mergeCell ref="Q324:Q325"/>
    <mergeCell ref="R324:S324"/>
    <mergeCell ref="F323:F325"/>
    <mergeCell ref="G323:G325"/>
    <mergeCell ref="F317:F318"/>
    <mergeCell ref="H317:H318"/>
    <mergeCell ref="E323:E325"/>
    <mergeCell ref="S326:S327"/>
    <mergeCell ref="P294:S294"/>
    <mergeCell ref="P295:P296"/>
    <mergeCell ref="A192:A193"/>
    <mergeCell ref="E192:E193"/>
    <mergeCell ref="F192:F193"/>
    <mergeCell ref="H192:H193"/>
    <mergeCell ref="P192:P193"/>
    <mergeCell ref="A197:T197"/>
    <mergeCell ref="T198:T200"/>
    <mergeCell ref="N203:N204"/>
    <mergeCell ref="T203:T204"/>
    <mergeCell ref="K203:K204"/>
    <mergeCell ref="M203:M204"/>
    <mergeCell ref="B202:B204"/>
    <mergeCell ref="H324:J324"/>
    <mergeCell ref="K324:O324"/>
    <mergeCell ref="A190:A191"/>
    <mergeCell ref="A209:A211"/>
    <mergeCell ref="F198:F200"/>
    <mergeCell ref="E198:E200"/>
    <mergeCell ref="A300:A301"/>
    <mergeCell ref="E300:E301"/>
    <mergeCell ref="A183:A185"/>
    <mergeCell ref="D209:D211"/>
    <mergeCell ref="H240:H241"/>
    <mergeCell ref="E242:E243"/>
    <mergeCell ref="F240:F241"/>
    <mergeCell ref="E265:E266"/>
    <mergeCell ref="D218:D220"/>
    <mergeCell ref="A230:A232"/>
    <mergeCell ref="B230:B232"/>
    <mergeCell ref="C230:C232"/>
    <mergeCell ref="D230:D232"/>
    <mergeCell ref="H221:H222"/>
    <mergeCell ref="H219:J219"/>
    <mergeCell ref="H231:J231"/>
    <mergeCell ref="A265:A266"/>
    <mergeCell ref="F265:F266"/>
    <mergeCell ref="G287:G289"/>
    <mergeCell ref="T230:T232"/>
    <mergeCell ref="F236:F237"/>
    <mergeCell ref="F238:F239"/>
    <mergeCell ref="B236:B239"/>
    <mergeCell ref="T124:T125"/>
    <mergeCell ref="R203:R204"/>
    <mergeCell ref="P323:S323"/>
    <mergeCell ref="E221:E222"/>
    <mergeCell ref="F221:F222"/>
    <mergeCell ref="A179:G179"/>
    <mergeCell ref="E172:E174"/>
    <mergeCell ref="F172:F174"/>
    <mergeCell ref="P218:S218"/>
    <mergeCell ref="P210:P211"/>
    <mergeCell ref="Q210:Q211"/>
    <mergeCell ref="R210:S210"/>
    <mergeCell ref="R199:S199"/>
    <mergeCell ref="P199:P200"/>
    <mergeCell ref="Q315:Q316"/>
    <mergeCell ref="P240:P241"/>
    <mergeCell ref="Q219:Q220"/>
    <mergeCell ref="R219:S219"/>
    <mergeCell ref="A155:A156"/>
    <mergeCell ref="H203:H204"/>
    <mergeCell ref="H238:H239"/>
    <mergeCell ref="H244:H245"/>
    <mergeCell ref="P209:S209"/>
    <mergeCell ref="A205:G205"/>
    <mergeCell ref="A207:T207"/>
    <mergeCell ref="A208:T208"/>
    <mergeCell ref="T209:T211"/>
    <mergeCell ref="A214:G214"/>
    <mergeCell ref="A216:T216"/>
    <mergeCell ref="A217:T217"/>
    <mergeCell ref="T218:T220"/>
    <mergeCell ref="A226:G226"/>
    <mergeCell ref="H223:H224"/>
    <mergeCell ref="P223:P224"/>
    <mergeCell ref="E223:E224"/>
    <mergeCell ref="F223:F224"/>
    <mergeCell ref="B223:B225"/>
    <mergeCell ref="K231:O231"/>
    <mergeCell ref="I203:I204"/>
    <mergeCell ref="O203:O204"/>
    <mergeCell ref="P203:P204"/>
    <mergeCell ref="S203:S204"/>
    <mergeCell ref="F242:F243"/>
    <mergeCell ref="E267:E268"/>
    <mergeCell ref="H246:H247"/>
    <mergeCell ref="T118:T119"/>
    <mergeCell ref="T108:T109"/>
    <mergeCell ref="T113:T114"/>
    <mergeCell ref="I113:I114"/>
    <mergeCell ref="A129:G129"/>
    <mergeCell ref="A130:G130"/>
    <mergeCell ref="G203:G204"/>
    <mergeCell ref="A198:A200"/>
    <mergeCell ref="A161:A163"/>
    <mergeCell ref="B161:B163"/>
    <mergeCell ref="C161:C163"/>
    <mergeCell ref="D161:D163"/>
    <mergeCell ref="B218:B220"/>
    <mergeCell ref="A224:A225"/>
    <mergeCell ref="A244:A245"/>
    <mergeCell ref="G198:G200"/>
    <mergeCell ref="P230:S230"/>
    <mergeCell ref="P231:P232"/>
    <mergeCell ref="E240:E241"/>
    <mergeCell ref="A221:A222"/>
    <mergeCell ref="B221:B222"/>
    <mergeCell ref="Q263:Q264"/>
    <mergeCell ref="E238:E239"/>
    <mergeCell ref="A242:A243"/>
    <mergeCell ref="G172:G174"/>
    <mergeCell ref="H172:O172"/>
    <mergeCell ref="H173:J173"/>
    <mergeCell ref="K173:O173"/>
    <mergeCell ref="M118:M119"/>
    <mergeCell ref="A172:A174"/>
    <mergeCell ref="B164:B167"/>
    <mergeCell ref="A168:G168"/>
    <mergeCell ref="G124:G125"/>
    <mergeCell ref="B172:B174"/>
    <mergeCell ref="C172:C174"/>
    <mergeCell ref="A153:A154"/>
    <mergeCell ref="B175:B178"/>
    <mergeCell ref="A181:T181"/>
    <mergeCell ref="A182:T182"/>
    <mergeCell ref="T183:T185"/>
    <mergeCell ref="A194:G194"/>
    <mergeCell ref="A228:T228"/>
    <mergeCell ref="A229:T229"/>
    <mergeCell ref="N118:N119"/>
    <mergeCell ref="N122:N123"/>
    <mergeCell ref="R122:R123"/>
    <mergeCell ref="P172:S172"/>
    <mergeCell ref="Q173:Q174"/>
    <mergeCell ref="R173:S173"/>
    <mergeCell ref="O122:O123"/>
    <mergeCell ref="S122:S123"/>
    <mergeCell ref="P124:P125"/>
    <mergeCell ref="A170:T170"/>
    <mergeCell ref="A171:T171"/>
    <mergeCell ref="T172:T174"/>
    <mergeCell ref="G122:G123"/>
    <mergeCell ref="T122:T123"/>
    <mergeCell ref="A157:G157"/>
    <mergeCell ref="C128:G128"/>
    <mergeCell ref="I122:I123"/>
    <mergeCell ref="J122:J123"/>
    <mergeCell ref="L122:L123"/>
    <mergeCell ref="P151:P152"/>
    <mergeCell ref="P153:P154"/>
    <mergeCell ref="R124:R125"/>
    <mergeCell ref="S118:S119"/>
    <mergeCell ref="Q124:Q125"/>
    <mergeCell ref="E161:E163"/>
    <mergeCell ref="F161:F163"/>
    <mergeCell ref="G161:G163"/>
    <mergeCell ref="H161:O161"/>
    <mergeCell ref="P161:S161"/>
    <mergeCell ref="H162:J162"/>
    <mergeCell ref="B148:B150"/>
    <mergeCell ref="F153:F154"/>
    <mergeCell ref="E153:E154"/>
    <mergeCell ref="Q149:Q150"/>
    <mergeCell ref="R149:S149"/>
    <mergeCell ref="H155:H156"/>
    <mergeCell ref="R162:S162"/>
    <mergeCell ref="P155:P156"/>
    <mergeCell ref="S120:S121"/>
    <mergeCell ref="G118:G119"/>
    <mergeCell ref="M108:M109"/>
    <mergeCell ref="B155:B156"/>
    <mergeCell ref="N113:N114"/>
    <mergeCell ref="H124:H125"/>
    <mergeCell ref="M122:M123"/>
    <mergeCell ref="P122:P123"/>
    <mergeCell ref="Q122:Q123"/>
    <mergeCell ref="P100:P101"/>
    <mergeCell ref="A145:R145"/>
    <mergeCell ref="A148:A150"/>
    <mergeCell ref="R118:R119"/>
    <mergeCell ref="I118:I119"/>
    <mergeCell ref="J118:J119"/>
    <mergeCell ref="O118:O119"/>
    <mergeCell ref="Q118:Q119"/>
    <mergeCell ref="K118:K119"/>
    <mergeCell ref="K122:K123"/>
    <mergeCell ref="Q108:Q109"/>
    <mergeCell ref="N108:N109"/>
    <mergeCell ref="R120:R121"/>
    <mergeCell ref="Q120:Q121"/>
    <mergeCell ref="P115:P116"/>
    <mergeCell ref="L120:L121"/>
    <mergeCell ref="P108:P109"/>
    <mergeCell ref="L60:L61"/>
    <mergeCell ref="O60:O61"/>
    <mergeCell ref="Q60:Q61"/>
    <mergeCell ref="R60:R61"/>
    <mergeCell ref="S60:S61"/>
    <mergeCell ref="T60:T61"/>
    <mergeCell ref="E76:E77"/>
    <mergeCell ref="F76:F77"/>
    <mergeCell ref="H76:H77"/>
    <mergeCell ref="P76:P79"/>
    <mergeCell ref="E78:E79"/>
    <mergeCell ref="F78:F79"/>
    <mergeCell ref="H78:H79"/>
    <mergeCell ref="F67:F68"/>
    <mergeCell ref="E74:E75"/>
    <mergeCell ref="E62:E63"/>
    <mergeCell ref="E67:E68"/>
    <mergeCell ref="F60:F61"/>
    <mergeCell ref="F74:F75"/>
    <mergeCell ref="H60:H61"/>
    <mergeCell ref="G120:G121"/>
    <mergeCell ref="E86:E87"/>
    <mergeCell ref="F100:F101"/>
    <mergeCell ref="F102:F103"/>
    <mergeCell ref="A51:A52"/>
    <mergeCell ref="A58:A59"/>
    <mergeCell ref="B94:B128"/>
    <mergeCell ref="I60:I61"/>
    <mergeCell ref="J60:J61"/>
    <mergeCell ref="H96:H97"/>
    <mergeCell ref="A60:A61"/>
    <mergeCell ref="A62:A63"/>
    <mergeCell ref="A67:A68"/>
    <mergeCell ref="F98:F99"/>
    <mergeCell ref="F86:F87"/>
    <mergeCell ref="A93:G93"/>
    <mergeCell ref="E96:E97"/>
    <mergeCell ref="F96:F97"/>
    <mergeCell ref="C112:G112"/>
    <mergeCell ref="H113:H114"/>
    <mergeCell ref="A74:A75"/>
    <mergeCell ref="A86:A87"/>
    <mergeCell ref="E83:E84"/>
    <mergeCell ref="E115:E116"/>
    <mergeCell ref="F115:F116"/>
    <mergeCell ref="H115:H116"/>
    <mergeCell ref="E100:E101"/>
    <mergeCell ref="A76:A77"/>
    <mergeCell ref="A78:A79"/>
    <mergeCell ref="A83:A84"/>
    <mergeCell ref="A108:A109"/>
    <mergeCell ref="A115:A116"/>
    <mergeCell ref="A118:A119"/>
    <mergeCell ref="A120:A121"/>
    <mergeCell ref="A122:A123"/>
    <mergeCell ref="D172:D174"/>
    <mergeCell ref="A147:T147"/>
    <mergeCell ref="T148:T150"/>
    <mergeCell ref="A159:T159"/>
    <mergeCell ref="A160:T160"/>
    <mergeCell ref="T161:T163"/>
    <mergeCell ref="B153:B154"/>
    <mergeCell ref="L118:L119"/>
    <mergeCell ref="A96:A97"/>
    <mergeCell ref="A98:A99"/>
    <mergeCell ref="F83:F84"/>
    <mergeCell ref="H83:H84"/>
    <mergeCell ref="H122:H123"/>
    <mergeCell ref="A100:A101"/>
    <mergeCell ref="A102:A103"/>
    <mergeCell ref="B51:B92"/>
    <mergeCell ref="T275:T277"/>
    <mergeCell ref="A283:G283"/>
    <mergeCell ref="P279:P280"/>
    <mergeCell ref="F279:F280"/>
    <mergeCell ref="H279:H280"/>
    <mergeCell ref="E279:E280"/>
    <mergeCell ref="B278:B280"/>
    <mergeCell ref="B281:B282"/>
    <mergeCell ref="A285:T285"/>
    <mergeCell ref="Q276:Q277"/>
    <mergeCell ref="D275:D277"/>
    <mergeCell ref="B275:B277"/>
    <mergeCell ref="A287:A289"/>
    <mergeCell ref="A278:A279"/>
    <mergeCell ref="A291:G291"/>
    <mergeCell ref="A293:T293"/>
    <mergeCell ref="T294:T296"/>
    <mergeCell ref="B294:B296"/>
    <mergeCell ref="A286:T286"/>
    <mergeCell ref="T287:T289"/>
    <mergeCell ref="K336:K337"/>
    <mergeCell ref="H298:H299"/>
    <mergeCell ref="P298:P299"/>
    <mergeCell ref="B305:B308"/>
    <mergeCell ref="B309:B310"/>
    <mergeCell ref="A313:T313"/>
    <mergeCell ref="T314:T316"/>
    <mergeCell ref="A320:G320"/>
    <mergeCell ref="A322:T322"/>
    <mergeCell ref="T323:T325"/>
    <mergeCell ref="K315:O315"/>
    <mergeCell ref="P315:P316"/>
    <mergeCell ref="D314:D316"/>
    <mergeCell ref="R315:S315"/>
    <mergeCell ref="H300:H301"/>
    <mergeCell ref="P300:P301"/>
    <mergeCell ref="B326:B331"/>
    <mergeCell ref="R334:R335"/>
    <mergeCell ref="P334:P335"/>
    <mergeCell ref="M336:M337"/>
    <mergeCell ref="G336:G337"/>
    <mergeCell ref="I338:I339"/>
    <mergeCell ref="J338:J339"/>
    <mergeCell ref="R340:R341"/>
    <mergeCell ref="I336:I337"/>
    <mergeCell ref="J336:J337"/>
    <mergeCell ref="R336:R337"/>
    <mergeCell ref="G340:G341"/>
    <mergeCell ref="K334:K335"/>
    <mergeCell ref="M334:M335"/>
    <mergeCell ref="K326:K327"/>
    <mergeCell ref="P326:P327"/>
    <mergeCell ref="I326:I327"/>
    <mergeCell ref="J326:J327"/>
    <mergeCell ref="L326:L327"/>
    <mergeCell ref="O326:O327"/>
    <mergeCell ref="Q326:Q327"/>
    <mergeCell ref="R326:R327"/>
    <mergeCell ref="H336:H337"/>
    <mergeCell ref="N336:N337"/>
    <mergeCell ref="T326:T327"/>
    <mergeCell ref="P328:P331"/>
    <mergeCell ref="E330:E331"/>
    <mergeCell ref="F330:F331"/>
    <mergeCell ref="H330:H331"/>
    <mergeCell ref="P332:P333"/>
    <mergeCell ref="K332:K333"/>
    <mergeCell ref="S332:S333"/>
    <mergeCell ref="G332:G333"/>
    <mergeCell ref="H332:H333"/>
    <mergeCell ref="J332:J333"/>
    <mergeCell ref="T332:T333"/>
    <mergeCell ref="R332:R333"/>
    <mergeCell ref="Q332:Q333"/>
    <mergeCell ref="N332:N333"/>
    <mergeCell ref="M332:M333"/>
    <mergeCell ref="S334:S335"/>
    <mergeCell ref="S336:S337"/>
    <mergeCell ref="A344:T344"/>
    <mergeCell ref="T345:T347"/>
    <mergeCell ref="A352:G352"/>
    <mergeCell ref="T338:T339"/>
    <mergeCell ref="T340:T341"/>
    <mergeCell ref="T334:T335"/>
    <mergeCell ref="N334:N335"/>
    <mergeCell ref="Q340:Q341"/>
    <mergeCell ref="H340:H341"/>
    <mergeCell ref="M338:M339"/>
    <mergeCell ref="Q338:Q339"/>
    <mergeCell ref="S338:S339"/>
    <mergeCell ref="P340:P341"/>
    <mergeCell ref="H338:H339"/>
    <mergeCell ref="S340:S341"/>
    <mergeCell ref="L336:L337"/>
    <mergeCell ref="O334:O335"/>
    <mergeCell ref="G338:G339"/>
    <mergeCell ref="P336:P337"/>
    <mergeCell ref="Q336:Q337"/>
    <mergeCell ref="Q334:Q335"/>
    <mergeCell ref="L334:L335"/>
  </mergeCells>
  <phoneticPr fontId="25" type="noConversion"/>
  <pageMargins left="0.31496062992125984" right="0.11811023622047245" top="0.51181102362204722" bottom="0.23622047244094491" header="0.51181102362204722" footer="0.51181102362204722"/>
  <pageSetup paperSize="9" scale="81" firstPageNumber="0" fitToHeight="0" pageOrder="overThenDown" orientation="portrait" r:id="rId1"/>
  <rowBreaks count="7" manualBreakCount="7">
    <brk id="66" max="19" man="1"/>
    <brk id="130" max="19" man="1"/>
    <brk id="179" max="19" man="1"/>
    <brk id="227" max="19" man="1"/>
    <brk id="284" max="19" man="1"/>
    <brk id="335" max="19" man="1"/>
    <brk id="380" max="19" man="1"/>
  </rowBreaks>
  <colBreaks count="1" manualBreakCount="1">
    <brk id="50" max="1048575" man="1"/>
  </colBreaks>
  <ignoredErrors>
    <ignoredError sqref="H72:I72 J72:T72" formulaRange="1"/>
    <ignoredError sqref="H37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818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plan_studiów</vt:lpstr>
      <vt:lpstr>plan_studiów!Obszar_wydruku</vt:lpstr>
      <vt:lpstr>plan_studiów!Print_Area_1_1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</dc:creator>
  <cp:lastModifiedBy>User</cp:lastModifiedBy>
  <cp:revision>128</cp:revision>
  <cp:lastPrinted>2016-11-30T19:58:28Z</cp:lastPrinted>
  <dcterms:created xsi:type="dcterms:W3CDTF">2008-01-11T10:51:38Z</dcterms:created>
  <dcterms:modified xsi:type="dcterms:W3CDTF">2017-01-12T13:00:22Z</dcterms:modified>
</cp:coreProperties>
</file>